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19080" windowHeight="8550" tabRatio="703" firstSheet="1" activeTab="1"/>
  </bookViews>
  <sheets>
    <sheet name="Hoja1" sheetId="1" state="hidden" r:id="rId1"/>
    <sheet name="datos" sheetId="2" r:id="rId2"/>
    <sheet name="graf_tendencias" sheetId="3" r:id="rId3"/>
  </sheets>
  <definedNames>
    <definedName name="_xlnm._FilterDatabase" localSheetId="1" hidden="1">'datos'!$A$10:$X$56</definedName>
  </definedNames>
  <calcPr fullCalcOnLoad="1"/>
  <pivotCaches>
    <pivotCache cacheId="1" r:id="rId4"/>
  </pivotCaches>
</workbook>
</file>

<file path=xl/comments2.xml><?xml version="1.0" encoding="utf-8"?>
<comments xmlns="http://schemas.openxmlformats.org/spreadsheetml/2006/main">
  <authors>
    <author> Bernardo Vargas</author>
  </authors>
  <commentList>
    <comment ref="D10" authorId="0">
      <text>
        <r>
          <rPr>
            <b/>
            <sz val="10"/>
            <rFont val="Tahoma"/>
            <family val="2"/>
          </rPr>
          <t xml:space="preserve">Vacas que contribuyeron al cálculo del promedio de producción corregida a 305 d (PC305) para cada año respectivo
</t>
        </r>
      </text>
    </comment>
    <comment ref="E10" authorId="0">
      <text>
        <r>
          <rPr>
            <b/>
            <sz val="10"/>
            <rFont val="Tahoma"/>
            <family val="2"/>
          </rPr>
          <t>kilogramos de producción de leche a 305 días CORREGIDA por edad y lactancia
*Corrección es a una base de 4 años de edad y tercera lactancia</t>
        </r>
        <r>
          <rPr>
            <sz val="8"/>
            <rFont val="Tahoma"/>
            <family val="0"/>
          </rPr>
          <t xml:space="preserve">
</t>
        </r>
      </text>
    </comment>
    <comment ref="H10" authorId="0">
      <text>
        <r>
          <rPr>
            <sz val="8"/>
            <rFont val="Tahoma"/>
            <family val="0"/>
          </rPr>
          <t xml:space="preserve">% de confiabilidad (promedio para vacas nacidas este año)
Rango: 0 a 100
</t>
        </r>
      </text>
    </comment>
    <comment ref="G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C10" authorId="0">
      <text>
        <r>
          <rPr>
            <sz val="8"/>
            <rFont val="Tahoma"/>
            <family val="0"/>
          </rPr>
          <t xml:space="preserve">% de consanguinidad (promedio para las vacas nacidas en este año)
Rango: 0 a 100%
</t>
        </r>
      </text>
    </comment>
    <comment ref="F10" authorId="0">
      <text>
        <r>
          <rPr>
            <b/>
            <sz val="8"/>
            <rFont val="Tahoma"/>
            <family val="0"/>
          </rPr>
          <t xml:space="preserve"> Vacas que contribuyeron al cálculo de VC para cada año
*Incluye vacas sin registros de producción</t>
        </r>
      </text>
    </comment>
    <comment ref="N10" authorId="0">
      <text>
        <r>
          <rPr>
            <b/>
            <sz val="8"/>
            <rFont val="Tahoma"/>
            <family val="0"/>
          </rPr>
          <t>kilogramos de producción de leche a 305 días CORREGIDA por edad y lactancia
*Corrección es a una base de 4 años de edad y tercera lactancia</t>
        </r>
        <r>
          <rPr>
            <sz val="8"/>
            <rFont val="Tahoma"/>
            <family val="0"/>
          </rPr>
          <t xml:space="preserve">
</t>
        </r>
      </text>
    </comment>
    <comment ref="M10" authorId="0">
      <text>
        <r>
          <rPr>
            <sz val="8"/>
            <rFont val="Tahoma"/>
            <family val="0"/>
          </rPr>
          <t xml:space="preserve">Vacas que contribuyeron al cálculo del promedio de producción corregida a 305 d (PC305) para cada año respectivo
</t>
        </r>
      </text>
    </comment>
    <comment ref="P10" authorId="0">
      <text>
        <r>
          <rPr>
            <sz val="8"/>
            <rFont val="Tahoma"/>
            <family val="0"/>
          </rPr>
          <t xml:space="preserve">% de confiabilidad (promedio para vacas nacidas este año)
Rango: 0 a 100
</t>
        </r>
      </text>
    </comment>
    <comment ref="B10" authorId="0">
      <text>
        <r>
          <rPr>
            <b/>
            <sz val="8"/>
            <rFont val="Tahoma"/>
            <family val="2"/>
          </rPr>
          <t>Año de Nacimiento</t>
        </r>
      </text>
    </comment>
    <comment ref="J10" authorId="0">
      <text>
        <r>
          <rPr>
            <b/>
            <sz val="8"/>
            <rFont val="Tahoma"/>
            <family val="0"/>
          </rPr>
          <t>kilogramos de producción de leche a 305 días CORREGIDA por edad y lactancia
*Corrección es a una base de 4 años de edad y tercera lactancia</t>
        </r>
        <r>
          <rPr>
            <sz val="8"/>
            <rFont val="Tahoma"/>
            <family val="0"/>
          </rPr>
          <t xml:space="preserve">
</t>
        </r>
      </text>
    </comment>
    <comment ref="I10" authorId="0">
      <text>
        <r>
          <rPr>
            <sz val="8"/>
            <rFont val="Tahoma"/>
            <family val="0"/>
          </rPr>
          <t xml:space="preserve">Vacas que contribuyeron al cálculo del promedio de producción corregida a 305 d (PC305) para cada año respectivo
</t>
        </r>
      </text>
    </comment>
    <comment ref="L10" authorId="0">
      <text>
        <r>
          <rPr>
            <sz val="8"/>
            <rFont val="Tahoma"/>
            <family val="0"/>
          </rPr>
          <t xml:space="preserve">% de confiabilidad (promedio para vacas nacidas este año)
Rango: 0 a 100
</t>
        </r>
      </text>
    </comment>
    <comment ref="K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O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U10" authorId="0">
      <text>
        <r>
          <rPr>
            <sz val="8"/>
            <rFont val="Tahoma"/>
            <family val="0"/>
          </rPr>
          <t xml:space="preserve">Vacas que contribuyeron al cálculo del promedio de vida productiva para cada año respectivo
</t>
        </r>
      </text>
    </comment>
    <comment ref="V10" authorId="0">
      <text>
        <r>
          <rPr>
            <b/>
            <sz val="8"/>
            <rFont val="Tahoma"/>
            <family val="0"/>
          </rPr>
          <t xml:space="preserve">Vida productiva (aprox. en meses)*
</t>
        </r>
      </text>
    </comment>
    <comment ref="W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X10" authorId="0">
      <text>
        <r>
          <rPr>
            <sz val="8"/>
            <rFont val="Tahoma"/>
            <family val="0"/>
          </rPr>
          <t xml:space="preserve">% de confiabilidad (promedio para vacas nacidas este año)
Rango: 0 a 100
</t>
        </r>
      </text>
    </comment>
    <comment ref="Q10" authorId="0">
      <text>
        <r>
          <rPr>
            <b/>
            <sz val="10"/>
            <rFont val="Tahoma"/>
            <family val="2"/>
          </rPr>
          <t xml:space="preserve">Vacas que contribuyeron al cálculo del promedio de días abiertos para cada año respectivo
</t>
        </r>
      </text>
    </comment>
    <comment ref="R10" authorId="0">
      <text>
        <r>
          <rPr>
            <b/>
            <sz val="10"/>
            <rFont val="Tahoma"/>
            <family val="2"/>
          </rPr>
          <t xml:space="preserve">Días  Abiertos </t>
        </r>
      </text>
    </comment>
    <comment ref="S10" authorId="0">
      <text>
        <r>
          <rPr>
            <b/>
            <sz val="10"/>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0" authorId="0">
      <text>
        <r>
          <rPr>
            <b/>
            <sz val="10"/>
            <rFont val="Tahoma"/>
            <family val="2"/>
          </rPr>
          <t xml:space="preserve">% de confiabilidad (promedio para vacas nacidas este año)
Rango: 0 a 100
</t>
        </r>
      </text>
    </comment>
    <comment ref="B5" authorId="0">
      <text>
        <r>
          <rPr>
            <sz val="8"/>
            <rFont val="Tahoma"/>
            <family val="0"/>
          </rPr>
          <t xml:space="preserve">PROMEDIO DEL GRUPO SELECCIONADO ABAJO SEGUN LOS CRITERIOS DEFINIDOS
</t>
        </r>
      </text>
    </comment>
    <comment ref="B6" authorId="0">
      <text>
        <r>
          <rPr>
            <sz val="8"/>
            <rFont val="Tahoma"/>
            <family val="0"/>
          </rPr>
          <t xml:space="preserve">NUMERO DE  AÑOS  EN EL GRUPO SELECCIONADO ABAJO SEGUN LOS CRITERIOS DEFINIDOS
</t>
        </r>
      </text>
    </comment>
    <comment ref="B7" authorId="0">
      <text>
        <r>
          <rPr>
            <sz val="8"/>
            <rFont val="Tahoma"/>
            <family val="0"/>
          </rPr>
          <t xml:space="preserve">VALOR MINIMO ENTRE EL  GRUPO SELECCIONADO ABAJO SEGUN LOS CRITERIOS DEFINIDOS
</t>
        </r>
      </text>
    </comment>
    <comment ref="B8" authorId="0">
      <text>
        <r>
          <rPr>
            <sz val="8"/>
            <rFont val="Tahoma"/>
            <family val="0"/>
          </rPr>
          <t xml:space="preserve">VALOR MAXIMO ENTRE EL  GRUPO SELECCIONADO ABAJO SEGUN LOS CRITERIOS DEFINIDOS
</t>
        </r>
      </text>
    </comment>
  </commentList>
</comments>
</file>

<file path=xl/sharedStrings.xml><?xml version="1.0" encoding="utf-8"?>
<sst xmlns="http://schemas.openxmlformats.org/spreadsheetml/2006/main" count="238" uniqueCount="42">
  <si>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</si>
  <si>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</si>
  <si>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</si>
  <si>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</si>
  <si>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</si>
  <si>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</si>
  <si>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</si>
  <si>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</si>
  <si>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</si>
  <si>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</si>
  <si>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</si>
  <si>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</si>
  <si>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</si>
  <si>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</si>
  <si>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</si>
  <si>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</si>
  <si>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</si>
  <si>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</si>
  <si>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</si>
  <si>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</si>
  <si>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</si>
  <si>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</si>
  <si>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</si>
  <si>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</si>
  <si>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</si>
  <si>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</si>
  <si>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</si>
  <si>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t>
  </si>
  <si>
    <t>Año Nac</t>
  </si>
  <si>
    <t>n_DA</t>
  </si>
  <si>
    <t>DiasAb</t>
  </si>
  <si>
    <t>VC_DA</t>
  </si>
  <si>
    <t>Conf_DA</t>
  </si>
  <si>
    <t>Días Abiertos</t>
  </si>
  <si>
    <t>n==&gt;</t>
  </si>
  <si>
    <t>min==&gt;</t>
  </si>
  <si>
    <t>max==&gt;</t>
  </si>
  <si>
    <r>
      <t>Puede seleccionar grupos utilizando los botones de abajo (</t>
    </r>
    <r>
      <rPr>
        <sz val="10"/>
        <rFont val="Arial"/>
        <family val="2"/>
      </rPr>
      <t>▼)</t>
    </r>
  </si>
  <si>
    <r>
      <t xml:space="preserve">Puede combinar varios criterios de selección </t>
    </r>
    <r>
      <rPr>
        <i/>
        <sz val="10"/>
        <rFont val="Trebuchet MS"/>
        <family val="2"/>
      </rPr>
      <t>(Ej Raza H8+ Año Nac &gt;2000)</t>
    </r>
  </si>
  <si>
    <r>
      <t xml:space="preserve">Presione </t>
    </r>
    <r>
      <rPr>
        <i/>
        <sz val="10"/>
        <color indexed="10"/>
        <rFont val="Trebuchet MS"/>
        <family val="2"/>
      </rPr>
      <t>Mostrar todo</t>
    </r>
    <r>
      <rPr>
        <i/>
        <sz val="10"/>
        <color indexed="12"/>
        <rFont val="Trebuchet MS"/>
        <family val="2"/>
      </rPr>
      <t xml:space="preserve"> para ver todos los datos de nuevo</t>
    </r>
  </si>
  <si>
    <t>promedio==&gt;</t>
  </si>
  <si>
    <t>Promedio de VC_K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</si>
</sst>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25">
    <font>
      <sz val="10"/>
      <name val="Arial"/>
      <family val="0"/>
    </font>
    <font>
      <sz val="8"/>
      <name val="Arial"/>
      <family val="0"/>
    </font>
    <font>
      <sz val="8"/>
      <name val="Tahoma"/>
      <family val="0"/>
    </font>
    <font>
      <b/>
      <sz val="8"/>
      <name val="Tahoma"/>
      <family val="0"/>
    </font>
    <font>
      <b/>
      <sz val="10"/>
      <color indexed="12"/>
      <name val="Trebuchet MS"/>
      <family val="2"/>
    </font>
    <font>
      <b/>
      <sz val="10"/>
      <name val="Trebuchet MS"/>
      <family val="2"/>
    </font>
    <font>
      <sz val="10"/>
      <name val="Trebuchet MS"/>
      <family val="2"/>
    </font>
    <font>
      <b/>
      <sz val="14"/>
      <color indexed="12"/>
      <name val="Trebuchet MS"/>
      <family val="2"/>
    </font>
    <font>
      <b/>
      <sz val="10"/>
      <name val="Arial"/>
      <family val="2"/>
    </font>
    <font>
      <sz val="10"/>
      <color indexed="12"/>
      <name val="Trebuchet MS"/>
      <family val="2"/>
    </font>
    <font>
      <sz val="10"/>
      <color indexed="12"/>
      <name val="Arial"/>
      <family val="0"/>
    </font>
    <font>
      <b/>
      <sz val="10"/>
      <color indexed="16"/>
      <name val="Trebuchet MS"/>
      <family val="2"/>
    </font>
    <font>
      <b/>
      <sz val="10"/>
      <color indexed="12"/>
      <name val="Arial"/>
      <family val="0"/>
    </font>
    <font>
      <sz val="11"/>
      <color indexed="39"/>
      <name val="Rockwell"/>
      <family val="1"/>
    </font>
    <font>
      <i/>
      <sz val="11"/>
      <color indexed="39"/>
      <name val="Rockwell"/>
      <family val="1"/>
    </font>
    <font>
      <i/>
      <sz val="11"/>
      <color indexed="10"/>
      <name val="Rockwell"/>
      <family val="1"/>
    </font>
    <font>
      <sz val="11"/>
      <color indexed="10"/>
      <name val="Rockwell"/>
      <family val="1"/>
    </font>
    <font>
      <b/>
      <i/>
      <sz val="11"/>
      <color indexed="39"/>
      <name val="Arial"/>
      <family val="2"/>
    </font>
    <font>
      <b/>
      <sz val="12"/>
      <name val="Arial"/>
      <family val="0"/>
    </font>
    <font>
      <b/>
      <sz val="10"/>
      <name val="Tahoma"/>
      <family val="2"/>
    </font>
    <font>
      <b/>
      <i/>
      <sz val="10"/>
      <name val="Trebuchet MS"/>
      <family val="2"/>
    </font>
    <font>
      <i/>
      <sz val="10"/>
      <color indexed="12"/>
      <name val="Trebuchet MS"/>
      <family val="2"/>
    </font>
    <font>
      <i/>
      <sz val="10"/>
      <color indexed="10"/>
      <name val="Trebuchet MS"/>
      <family val="2"/>
    </font>
    <font>
      <i/>
      <sz val="10"/>
      <name val="Trebuchet MS"/>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s>
  <borders count="17">
    <border>
      <left/>
      <right/>
      <top/>
      <bottom/>
      <diagonal/>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double"/>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double"/>
      <top>
        <color indexed="63"/>
      </top>
      <bottom style="thin"/>
    </border>
    <border>
      <left style="double"/>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2" fontId="5" fillId="2" borderId="0" xfId="0" applyNumberFormat="1" applyFont="1" applyFill="1" applyAlignment="1">
      <alignment horizontal="right"/>
    </xf>
    <xf numFmtId="1" fontId="5" fillId="2" borderId="0" xfId="0" applyNumberFormat="1" applyFont="1" applyFill="1" applyAlignment="1">
      <alignment horizontal="right"/>
    </xf>
    <xf numFmtId="0" fontId="5" fillId="2" borderId="0" xfId="0" applyFont="1" applyFill="1" applyAlignment="1">
      <alignment horizontal="right"/>
    </xf>
    <xf numFmtId="1" fontId="5" fillId="3" borderId="0" xfId="0" applyNumberFormat="1" applyFont="1" applyFill="1" applyAlignment="1">
      <alignment horizontal="right"/>
    </xf>
    <xf numFmtId="164" fontId="5" fillId="3" borderId="0" xfId="0" applyNumberFormat="1" applyFont="1" applyFill="1" applyAlignment="1">
      <alignment horizontal="right"/>
    </xf>
    <xf numFmtId="0" fontId="5" fillId="3" borderId="0" xfId="0" applyFont="1" applyFill="1" applyAlignment="1">
      <alignment horizontal="right"/>
    </xf>
    <xf numFmtId="164" fontId="5" fillId="4" borderId="0" xfId="0" applyNumberFormat="1" applyFont="1" applyFill="1" applyAlignment="1">
      <alignment horizontal="right"/>
    </xf>
    <xf numFmtId="1" fontId="5" fillId="3" borderId="1" xfId="0" applyNumberFormat="1" applyFont="1" applyFill="1" applyBorder="1" applyAlignment="1">
      <alignment horizontal="right"/>
    </xf>
    <xf numFmtId="0" fontId="6" fillId="3" borderId="0" xfId="0" applyFont="1" applyFill="1" applyBorder="1" applyAlignment="1">
      <alignment horizontal="right"/>
    </xf>
    <xf numFmtId="0" fontId="7" fillId="3" borderId="0" xfId="0" applyFont="1" applyFill="1" applyBorder="1" applyAlignment="1">
      <alignment horizontal="left"/>
    </xf>
    <xf numFmtId="164" fontId="6" fillId="3" borderId="0" xfId="0" applyNumberFormat="1" applyFont="1" applyFill="1" applyBorder="1" applyAlignment="1">
      <alignment horizontal="right"/>
    </xf>
    <xf numFmtId="1" fontId="6" fillId="3" borderId="0" xfId="0" applyNumberFormat="1" applyFont="1" applyFill="1" applyBorder="1" applyAlignment="1">
      <alignment horizontal="right"/>
    </xf>
    <xf numFmtId="0" fontId="8" fillId="5" borderId="1" xfId="0" applyFont="1" applyFill="1" applyBorder="1" applyAlignment="1">
      <alignment horizontal="right"/>
    </xf>
    <xf numFmtId="164" fontId="8" fillId="5" borderId="0" xfId="0" applyNumberFormat="1" applyFont="1" applyFill="1" applyAlignment="1">
      <alignment horizontal="right"/>
    </xf>
    <xf numFmtId="1" fontId="8" fillId="5" borderId="0" xfId="0" applyNumberFormat="1" applyFont="1" applyFill="1" applyAlignment="1">
      <alignment horizontal="right"/>
    </xf>
    <xf numFmtId="1" fontId="8" fillId="4" borderId="1" xfId="0" applyNumberFormat="1" applyFont="1" applyFill="1" applyBorder="1" applyAlignment="1">
      <alignment horizontal="right"/>
    </xf>
    <xf numFmtId="164" fontId="8" fillId="4" borderId="0" xfId="0" applyNumberFormat="1" applyFont="1" applyFill="1" applyAlignment="1">
      <alignment horizontal="right"/>
    </xf>
    <xf numFmtId="2" fontId="6" fillId="3" borderId="0" xfId="0" applyNumberFormat="1" applyFont="1" applyFill="1" applyBorder="1" applyAlignment="1">
      <alignment horizontal="right"/>
    </xf>
    <xf numFmtId="2" fontId="5" fillId="2" borderId="2" xfId="0" applyNumberFormat="1" applyFont="1" applyFill="1" applyBorder="1" applyAlignment="1">
      <alignment horizontal="right"/>
    </xf>
    <xf numFmtId="1" fontId="5" fillId="2" borderId="2" xfId="0" applyNumberFormat="1" applyFont="1" applyFill="1" applyBorder="1" applyAlignment="1">
      <alignment horizontal="right"/>
    </xf>
    <xf numFmtId="1" fontId="5" fillId="3" borderId="3" xfId="0" applyNumberFormat="1" applyFont="1" applyFill="1" applyBorder="1" applyAlignment="1">
      <alignment horizontal="right"/>
    </xf>
    <xf numFmtId="164" fontId="5" fillId="3" borderId="2" xfId="0" applyNumberFormat="1" applyFont="1" applyFill="1" applyBorder="1" applyAlignment="1">
      <alignment horizontal="right"/>
    </xf>
    <xf numFmtId="1" fontId="5" fillId="3" borderId="2" xfId="0" applyNumberFormat="1" applyFont="1" applyFill="1" applyBorder="1" applyAlignment="1">
      <alignment horizontal="right"/>
    </xf>
    <xf numFmtId="0" fontId="8" fillId="5" borderId="3" xfId="0" applyFont="1" applyFill="1" applyBorder="1" applyAlignment="1">
      <alignment horizontal="right"/>
    </xf>
    <xf numFmtId="164" fontId="8" fillId="5" borderId="2" xfId="0" applyNumberFormat="1" applyFont="1" applyFill="1" applyBorder="1" applyAlignment="1">
      <alignment horizontal="right"/>
    </xf>
    <xf numFmtId="1" fontId="8" fillId="5" borderId="2" xfId="0" applyNumberFormat="1" applyFont="1" applyFill="1" applyBorder="1" applyAlignment="1">
      <alignment horizontal="right"/>
    </xf>
    <xf numFmtId="1" fontId="8" fillId="4" borderId="3" xfId="0" applyNumberFormat="1" applyFont="1" applyFill="1" applyBorder="1" applyAlignment="1">
      <alignment horizontal="right"/>
    </xf>
    <xf numFmtId="164" fontId="5"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2" fontId="11" fillId="2" borderId="0" xfId="0" applyNumberFormat="1" applyFont="1" applyFill="1" applyAlignment="1">
      <alignment horizontal="right"/>
    </xf>
    <xf numFmtId="0" fontId="11" fillId="2" borderId="0" xfId="0" applyFont="1" applyFill="1" applyAlignment="1">
      <alignment horizontal="right"/>
    </xf>
    <xf numFmtId="0" fontId="5" fillId="3" borderId="0" xfId="0" applyFont="1" applyFill="1" applyBorder="1" applyAlignment="1">
      <alignment horizontal="right"/>
    </xf>
    <xf numFmtId="164" fontId="5" fillId="3" borderId="0" xfId="0" applyNumberFormat="1" applyFont="1" applyFill="1" applyBorder="1" applyAlignment="1">
      <alignment horizontal="right"/>
    </xf>
    <xf numFmtId="0" fontId="4" fillId="2" borderId="0" xfId="0" applyFont="1" applyFill="1" applyAlignment="1">
      <alignment horizontal="left"/>
    </xf>
    <xf numFmtId="1" fontId="4" fillId="2" borderId="0" xfId="0" applyNumberFormat="1" applyFont="1" applyFill="1" applyAlignment="1">
      <alignment horizontal="left"/>
    </xf>
    <xf numFmtId="1" fontId="4" fillId="3" borderId="1" xfId="0" applyNumberFormat="1" applyFont="1" applyFill="1" applyBorder="1" applyAlignment="1">
      <alignment horizontal="left"/>
    </xf>
    <xf numFmtId="164" fontId="4" fillId="3" borderId="0" xfId="0" applyNumberFormat="1" applyFont="1" applyFill="1" applyAlignment="1">
      <alignment horizontal="left"/>
    </xf>
    <xf numFmtId="0" fontId="4" fillId="3" borderId="0" xfId="0" applyFont="1" applyFill="1" applyAlignment="1">
      <alignment horizontal="left"/>
    </xf>
    <xf numFmtId="1" fontId="4" fillId="3" borderId="0" xfId="0" applyNumberFormat="1" applyFont="1" applyFill="1" applyAlignment="1">
      <alignment horizontal="left"/>
    </xf>
    <xf numFmtId="1" fontId="4" fillId="5" borderId="1" xfId="0" applyNumberFormat="1" applyFont="1" applyFill="1" applyBorder="1" applyAlignment="1">
      <alignment horizontal="left"/>
    </xf>
    <xf numFmtId="164" fontId="4" fillId="5" borderId="0" xfId="0" applyNumberFormat="1" applyFont="1" applyFill="1" applyAlignment="1">
      <alignment horizontal="left"/>
    </xf>
    <xf numFmtId="1" fontId="4" fillId="5" borderId="0" xfId="0" applyNumberFormat="1" applyFont="1" applyFill="1" applyAlignment="1">
      <alignment horizontal="left"/>
    </xf>
    <xf numFmtId="1" fontId="4" fillId="4" borderId="1" xfId="0" applyNumberFormat="1" applyFont="1" applyFill="1" applyBorder="1" applyAlignment="1">
      <alignment horizontal="left"/>
    </xf>
    <xf numFmtId="164" fontId="4" fillId="4" borderId="0" xfId="0" applyNumberFormat="1" applyFont="1" applyFill="1" applyAlignment="1">
      <alignment horizontal="left"/>
    </xf>
    <xf numFmtId="1" fontId="4" fillId="2" borderId="1" xfId="0" applyNumberFormat="1" applyFont="1" applyFill="1" applyBorder="1" applyAlignment="1">
      <alignment horizontal="left"/>
    </xf>
    <xf numFmtId="164" fontId="4" fillId="2" borderId="0" xfId="0" applyNumberFormat="1" applyFont="1" applyFill="1" applyAlignment="1">
      <alignment horizontal="left"/>
    </xf>
    <xf numFmtId="1" fontId="4" fillId="2" borderId="4" xfId="0" applyNumberFormat="1" applyFont="1" applyFill="1" applyBorder="1" applyAlignment="1">
      <alignment horizontal="left"/>
    </xf>
    <xf numFmtId="0" fontId="0" fillId="2" borderId="0" xfId="0" applyFill="1" applyAlignment="1">
      <alignment horizontal="left"/>
    </xf>
    <xf numFmtId="0" fontId="0" fillId="6" borderId="0" xfId="0" applyFill="1" applyAlignment="1">
      <alignment horizontal="lef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Border="1" applyAlignment="1">
      <alignment/>
    </xf>
    <xf numFmtId="0" fontId="0" fillId="0" borderId="8" xfId="0" applyBorder="1" applyAlignment="1">
      <alignment/>
    </xf>
    <xf numFmtId="0" fontId="0" fillId="0" borderId="9" xfId="0" applyNumberFormat="1" applyBorder="1" applyAlignment="1">
      <alignment/>
    </xf>
    <xf numFmtId="0" fontId="0" fillId="0" borderId="8" xfId="0" applyNumberFormat="1" applyBorder="1" applyAlignment="1">
      <alignment/>
    </xf>
    <xf numFmtId="0" fontId="0" fillId="0" borderId="10" xfId="0" applyNumberFormat="1" applyBorder="1" applyAlignment="1">
      <alignment/>
    </xf>
    <xf numFmtId="1" fontId="0" fillId="0" borderId="5"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3" xfId="0" applyBorder="1" applyAlignment="1">
      <alignment/>
    </xf>
    <xf numFmtId="0" fontId="0" fillId="0" borderId="5" xfId="0" applyNumberFormat="1" applyBorder="1" applyAlignment="1">
      <alignment/>
    </xf>
    <xf numFmtId="0" fontId="0" fillId="0" borderId="13"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4" xfId="0" applyNumberFormat="1" applyBorder="1" applyAlignment="1">
      <alignment/>
    </xf>
    <xf numFmtId="2" fontId="4" fillId="7" borderId="0" xfId="0" applyNumberFormat="1" applyFont="1" applyFill="1" applyAlignment="1">
      <alignment horizontal="left"/>
    </xf>
    <xf numFmtId="2" fontId="8" fillId="7" borderId="0" xfId="0" applyNumberFormat="1" applyFont="1" applyFill="1" applyAlignment="1">
      <alignment horizontal="right"/>
    </xf>
    <xf numFmtId="2" fontId="8" fillId="7" borderId="2" xfId="0" applyNumberFormat="1" applyFont="1" applyFill="1" applyBorder="1" applyAlignment="1">
      <alignment horizontal="right"/>
    </xf>
    <xf numFmtId="17" fontId="7" fillId="3" borderId="0" xfId="0" applyNumberFormat="1" applyFont="1" applyFill="1" applyBorder="1" applyAlignment="1">
      <alignment horizontal="right"/>
    </xf>
    <xf numFmtId="0" fontId="0" fillId="2" borderId="0" xfId="0" applyFill="1" applyAlignment="1">
      <alignment horizontal="right"/>
    </xf>
    <xf numFmtId="0" fontId="8" fillId="2" borderId="1" xfId="0" applyFont="1" applyFill="1" applyBorder="1" applyAlignment="1">
      <alignment horizontal="right"/>
    </xf>
    <xf numFmtId="164" fontId="8" fillId="2" borderId="0" xfId="0" applyNumberFormat="1" applyFont="1" applyFill="1" applyAlignment="1">
      <alignment horizontal="right"/>
    </xf>
    <xf numFmtId="2" fontId="8" fillId="2" borderId="0" xfId="0" applyNumberFormat="1" applyFont="1" applyFill="1" applyAlignment="1">
      <alignment horizontal="right"/>
    </xf>
    <xf numFmtId="0" fontId="8" fillId="2" borderId="3" xfId="0" applyFont="1" applyFill="1" applyBorder="1" applyAlignment="1">
      <alignment horizontal="right"/>
    </xf>
    <xf numFmtId="164" fontId="8" fillId="2" borderId="2" xfId="0" applyNumberFormat="1" applyFont="1" applyFill="1" applyBorder="1" applyAlignment="1">
      <alignment horizontal="right"/>
    </xf>
    <xf numFmtId="2" fontId="8" fillId="2" borderId="2" xfId="0" applyNumberFormat="1" applyFont="1" applyFill="1" applyBorder="1" applyAlignment="1">
      <alignment horizontal="right"/>
    </xf>
    <xf numFmtId="0" fontId="0" fillId="2" borderId="2" xfId="0" applyFill="1" applyBorder="1" applyAlignment="1">
      <alignment horizontal="right"/>
    </xf>
    <xf numFmtId="2" fontId="0" fillId="7" borderId="0" xfId="0" applyNumberFormat="1" applyFill="1" applyAlignment="1">
      <alignment horizontal="right"/>
    </xf>
    <xf numFmtId="0" fontId="0" fillId="5" borderId="1" xfId="0" applyFill="1" applyBorder="1" applyAlignment="1">
      <alignment horizontal="right"/>
    </xf>
    <xf numFmtId="164" fontId="0" fillId="5" borderId="0" xfId="0" applyNumberFormat="1" applyFill="1" applyAlignment="1">
      <alignment horizontal="right"/>
    </xf>
    <xf numFmtId="1" fontId="0" fillId="5" borderId="0" xfId="0" applyNumberFormat="1" applyFill="1" applyAlignment="1">
      <alignment horizontal="right"/>
    </xf>
    <xf numFmtId="1" fontId="0" fillId="4" borderId="1" xfId="0" applyNumberFormat="1" applyFill="1" applyBorder="1" applyAlignment="1">
      <alignment horizontal="right"/>
    </xf>
    <xf numFmtId="164" fontId="0" fillId="4" borderId="0" xfId="0" applyNumberFormat="1" applyFill="1" applyAlignment="1">
      <alignment horizontal="right"/>
    </xf>
    <xf numFmtId="0" fontId="8" fillId="2" borderId="0" xfId="0" applyFont="1" applyFill="1" applyAlignment="1">
      <alignment horizontal="right"/>
    </xf>
    <xf numFmtId="0" fontId="6" fillId="2" borderId="0" xfId="0" applyFont="1" applyFill="1" applyAlignment="1">
      <alignment horizontal="center"/>
    </xf>
    <xf numFmtId="17" fontId="7" fillId="2" borderId="0" xfId="0" applyNumberFormat="1" applyFont="1" applyFill="1" applyAlignment="1">
      <alignment horizontal="center"/>
    </xf>
    <xf numFmtId="0" fontId="6" fillId="3" borderId="0" xfId="0" applyFont="1" applyFill="1" applyAlignment="1">
      <alignment horizontal="center"/>
    </xf>
    <xf numFmtId="0" fontId="6" fillId="3" borderId="0" xfId="0" applyFont="1" applyFill="1" applyBorder="1" applyAlignment="1">
      <alignment horizontal="left"/>
    </xf>
    <xf numFmtId="2" fontId="6" fillId="3" borderId="0" xfId="0" applyNumberFormat="1" applyFont="1" applyFill="1" applyBorder="1" applyAlignment="1">
      <alignment horizontal="left"/>
    </xf>
    <xf numFmtId="164" fontId="6" fillId="3" borderId="0" xfId="0" applyNumberFormat="1" applyFont="1" applyFill="1" applyBorder="1" applyAlignment="1">
      <alignment horizontal="left"/>
    </xf>
    <xf numFmtId="1" fontId="6" fillId="3" borderId="0" xfId="0" applyNumberFormat="1" applyFont="1" applyFill="1" applyBorder="1" applyAlignment="1">
      <alignment horizontal="left"/>
    </xf>
    <xf numFmtId="0" fontId="5" fillId="3" borderId="0" xfId="0" applyFont="1" applyFill="1" applyBorder="1" applyAlignment="1">
      <alignment horizontal="left"/>
    </xf>
    <xf numFmtId="164" fontId="5" fillId="3" borderId="0" xfId="0" applyNumberFormat="1" applyFont="1" applyFill="1" applyBorder="1" applyAlignment="1">
      <alignment horizontal="left"/>
    </xf>
    <xf numFmtId="1" fontId="4" fillId="4" borderId="4" xfId="0" applyNumberFormat="1" applyFont="1" applyFill="1" applyBorder="1" applyAlignment="1">
      <alignment horizontal="left"/>
    </xf>
    <xf numFmtId="1" fontId="8" fillId="4" borderId="4" xfId="0" applyNumberFormat="1" applyFont="1" applyFill="1" applyBorder="1" applyAlignment="1">
      <alignment horizontal="right"/>
    </xf>
    <xf numFmtId="1" fontId="0" fillId="4" borderId="4" xfId="0" applyNumberFormat="1" applyFill="1" applyBorder="1" applyAlignment="1">
      <alignment horizontal="right"/>
    </xf>
    <xf numFmtId="1" fontId="4" fillId="8" borderId="0" xfId="0" applyNumberFormat="1" applyFont="1" applyFill="1" applyAlignment="1">
      <alignment horizontal="left"/>
    </xf>
    <xf numFmtId="1" fontId="8" fillId="8" borderId="0" xfId="0" applyNumberFormat="1" applyFont="1" applyFill="1" applyAlignment="1">
      <alignment horizontal="right"/>
    </xf>
    <xf numFmtId="1" fontId="8" fillId="8" borderId="2" xfId="0" applyNumberFormat="1" applyFont="1" applyFill="1" applyBorder="1" applyAlignment="1">
      <alignment horizontal="right"/>
    </xf>
    <xf numFmtId="1" fontId="0" fillId="8" borderId="0" xfId="0" applyNumberFormat="1" applyFill="1" applyAlignment="1">
      <alignment horizontal="right"/>
    </xf>
    <xf numFmtId="164" fontId="4" fillId="8" borderId="0" xfId="0" applyNumberFormat="1" applyFont="1" applyFill="1" applyAlignment="1">
      <alignment horizontal="left"/>
    </xf>
    <xf numFmtId="164" fontId="8" fillId="8" borderId="0" xfId="0" applyNumberFormat="1" applyFont="1" applyFill="1" applyAlignment="1">
      <alignment horizontal="right"/>
    </xf>
    <xf numFmtId="164" fontId="8" fillId="8" borderId="2" xfId="0" applyNumberFormat="1" applyFont="1" applyFill="1" applyBorder="1" applyAlignment="1">
      <alignment horizontal="right"/>
    </xf>
    <xf numFmtId="164" fontId="0" fillId="8" borderId="0" xfId="0" applyNumberFormat="1" applyFill="1" applyAlignment="1">
      <alignment horizontal="right"/>
    </xf>
    <xf numFmtId="1" fontId="8" fillId="4" borderId="15" xfId="0" applyNumberFormat="1" applyFont="1" applyFill="1" applyBorder="1" applyAlignment="1">
      <alignment horizontal="right"/>
    </xf>
    <xf numFmtId="1" fontId="5" fillId="3" borderId="4" xfId="0" applyNumberFormat="1" applyFont="1" applyFill="1" applyBorder="1" applyAlignment="1">
      <alignment horizontal="left"/>
    </xf>
    <xf numFmtId="1" fontId="5" fillId="3" borderId="4"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15" xfId="0" applyNumberFormat="1" applyFont="1" applyFill="1" applyBorder="1" applyAlignment="1">
      <alignment horizontal="right"/>
    </xf>
    <xf numFmtId="2" fontId="6" fillId="7" borderId="0" xfId="0" applyNumberFormat="1" applyFont="1" applyFill="1" applyAlignment="1">
      <alignment horizontal="center"/>
    </xf>
    <xf numFmtId="17" fontId="20" fillId="3" borderId="0" xfId="0" applyNumberFormat="1" applyFont="1" applyFill="1" applyBorder="1" applyAlignment="1">
      <alignment horizontal="right"/>
    </xf>
    <xf numFmtId="1" fontId="20" fillId="9" borderId="0" xfId="0" applyNumberFormat="1" applyFont="1" applyFill="1" applyBorder="1" applyAlignment="1">
      <alignment/>
    </xf>
    <xf numFmtId="164" fontId="20" fillId="9" borderId="0" xfId="0" applyNumberFormat="1" applyFont="1" applyFill="1" applyBorder="1" applyAlignment="1">
      <alignment/>
    </xf>
    <xf numFmtId="164" fontId="20" fillId="9" borderId="4" xfId="0" applyNumberFormat="1" applyFont="1" applyFill="1" applyBorder="1" applyAlignment="1">
      <alignment/>
    </xf>
    <xf numFmtId="1" fontId="20" fillId="9" borderId="4" xfId="0" applyNumberFormat="1" applyFont="1" applyFill="1" applyBorder="1" applyAlignment="1">
      <alignment/>
    </xf>
    <xf numFmtId="2" fontId="20" fillId="9" borderId="4" xfId="0" applyNumberFormat="1" applyFont="1" applyFill="1" applyBorder="1" applyAlignment="1">
      <alignment/>
    </xf>
    <xf numFmtId="0" fontId="21" fillId="3" borderId="0" xfId="0" applyFont="1" applyFill="1" applyAlignment="1">
      <alignment/>
    </xf>
    <xf numFmtId="1" fontId="5" fillId="2" borderId="0" xfId="0" applyNumberFormat="1" applyFont="1" applyFill="1" applyBorder="1" applyAlignment="1">
      <alignment horizontal="right"/>
    </xf>
    <xf numFmtId="2" fontId="8" fillId="7" borderId="0" xfId="0" applyNumberFormat="1" applyFont="1" applyFill="1" applyBorder="1" applyAlignment="1">
      <alignment horizontal="right"/>
    </xf>
    <xf numFmtId="1" fontId="5" fillId="3" borderId="0" xfId="0" applyNumberFormat="1" applyFont="1" applyFill="1" applyBorder="1" applyAlignment="1">
      <alignment horizontal="right"/>
    </xf>
    <xf numFmtId="164" fontId="8" fillId="5" borderId="0" xfId="0" applyNumberFormat="1" applyFont="1" applyFill="1" applyBorder="1" applyAlignment="1">
      <alignment horizontal="right"/>
    </xf>
    <xf numFmtId="1" fontId="8" fillId="5" borderId="0" xfId="0" applyNumberFormat="1" applyFont="1" applyFill="1" applyBorder="1" applyAlignment="1">
      <alignment horizontal="right"/>
    </xf>
    <xf numFmtId="164" fontId="5" fillId="4" borderId="0" xfId="0" applyNumberFormat="1" applyFont="1" applyFill="1" applyBorder="1" applyAlignment="1">
      <alignment horizontal="right"/>
    </xf>
    <xf numFmtId="164" fontId="8" fillId="4" borderId="0" xfId="0" applyNumberFormat="1" applyFont="1" applyFill="1" applyBorder="1" applyAlignment="1">
      <alignment horizontal="right"/>
    </xf>
    <xf numFmtId="1" fontId="8" fillId="8" borderId="0" xfId="0" applyNumberFormat="1" applyFont="1" applyFill="1" applyBorder="1" applyAlignment="1">
      <alignment horizontal="right"/>
    </xf>
    <xf numFmtId="164" fontId="8" fillId="8" borderId="0" xfId="0" applyNumberFormat="1" applyFont="1" applyFill="1" applyBorder="1" applyAlignment="1">
      <alignment horizontal="right"/>
    </xf>
    <xf numFmtId="164" fontId="8" fillId="2" borderId="0" xfId="0" applyNumberFormat="1" applyFont="1" applyFill="1" applyBorder="1" applyAlignment="1">
      <alignment horizontal="right"/>
    </xf>
    <xf numFmtId="2" fontId="8" fillId="2" borderId="0" xfId="0" applyNumberFormat="1" applyFont="1" applyFill="1" applyBorder="1" applyAlignment="1">
      <alignment horizontal="right"/>
    </xf>
    <xf numFmtId="0" fontId="0" fillId="2" borderId="0" xfId="0" applyFill="1" applyBorder="1" applyAlignment="1">
      <alignment horizontal="right"/>
    </xf>
    <xf numFmtId="2" fontId="11" fillId="2" borderId="0" xfId="0" applyNumberFormat="1" applyFont="1" applyFill="1" applyBorder="1" applyAlignment="1">
      <alignment horizontal="right"/>
    </xf>
    <xf numFmtId="164" fontId="7" fillId="4" borderId="16" xfId="0" applyNumberFormat="1" applyFont="1" applyFill="1" applyBorder="1" applyAlignment="1">
      <alignment horizontal="center"/>
    </xf>
    <xf numFmtId="0" fontId="10" fillId="0" borderId="16" xfId="0" applyFont="1" applyBorder="1" applyAlignment="1">
      <alignment horizontal="center"/>
    </xf>
    <xf numFmtId="0" fontId="7" fillId="3" borderId="16" xfId="0" applyFont="1" applyFill="1" applyBorder="1" applyAlignment="1">
      <alignment horizontal="center"/>
    </xf>
    <xf numFmtId="0" fontId="0" fillId="3" borderId="16" xfId="0" applyFill="1" applyBorder="1" applyAlignment="1">
      <alignment horizontal="center"/>
    </xf>
    <xf numFmtId="0" fontId="7" fillId="5" borderId="16" xfId="0" applyFont="1" applyFill="1" applyBorder="1" applyAlignment="1">
      <alignment horizontal="center"/>
    </xf>
    <xf numFmtId="0" fontId="9" fillId="3" borderId="16" xfId="0" applyFont="1" applyFill="1" applyBorder="1" applyAlignment="1">
      <alignment horizontal="center"/>
    </xf>
    <xf numFmtId="164" fontId="7" fillId="2" borderId="16" xfId="0" applyNumberFormat="1" applyFont="1" applyFill="1" applyBorder="1" applyAlignment="1">
      <alignment horizontal="center"/>
    </xf>
    <xf numFmtId="0" fontId="12" fillId="2" borderId="16" xfId="0" applyFont="1" applyFill="1" applyBorder="1" applyAlignment="1">
      <alignment horizontal="center"/>
    </xf>
    <xf numFmtId="164" fontId="7" fillId="8" borderId="16" xfId="0" applyNumberFormat="1" applyFont="1" applyFill="1" applyBorder="1" applyAlignment="1">
      <alignment horizontal="center"/>
    </xf>
    <xf numFmtId="0" fontId="10" fillId="8" borderId="1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[0]Hoja1!Tabla dinámica1</c:name>
  </c:pivotSource>
  <c:chart>
    <c:autoTitleDeleted val="0"/>
    <c:title>
      <c:tx>
        <c:rich>
          <a:bodyPr vert="horz" rot="0" anchor="ctr"/>
          <a:lstStyle/>
          <a:p>
            <a:pPr algn="ctr">
              <a:defRPr/>
            </a:pPr>
            <a:r>
              <a:rPr lang="en-US" cap="none" sz="1200" b="1" i="0" u="none" baseline="0">
                <a:latin typeface="Arial"/>
                <a:ea typeface="Arial"/>
                <a:cs typeface="Arial"/>
              </a:rPr>
              <a:t> </a:t>
            </a:r>
          </a:p>
        </c:rich>
      </c:tx>
      <c:layout/>
      <c:spPr>
        <a:noFill/>
        <a:ln>
          <a:noFill/>
        </a:ln>
      </c:spPr>
    </c:title>
    <c:plotArea>
      <c:layout/>
      <c:lineChart>
        <c:grouping val="standard"/>
        <c:varyColors val="0"/>
        <c:ser>
          <c:idx val="0"/>
          <c:order val="0"/>
          <c:tx>
            <c:v>H8</c:v>
          </c:tx>
          <c:extLst>
            <c:ext xmlns:c14="http://schemas.microsoft.com/office/drawing/2007/8/2/chart" uri="{6F2FDCE9-48DA-4B69-8628-5D25D57E5C99}">
              <c14:invertSolidFillFmt>
                <c14:spPr>
                  <a:solidFill>
                    <a:srgbClr val="000000"/>
                  </a:solidFill>
                </c14:spPr>
              </c14:invertSolidFillFmt>
            </c:ext>
          </c:extLst>
          <c:cat>
            <c:strLit>
              <c:ptCount val="2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strLit>
          </c:cat>
          <c:val>
            <c:numLit>
              <c:ptCount val="23"/>
              <c:pt idx="0">
                <c:v>-145.7096592</c:v>
              </c:pt>
              <c:pt idx="1">
                <c:v>-164.2834703</c:v>
              </c:pt>
              <c:pt idx="2">
                <c:v>-134.1333417</c:v>
              </c:pt>
              <c:pt idx="3">
                <c:v>-118.2419522</c:v>
              </c:pt>
              <c:pt idx="4">
                <c:v>-130.6702333</c:v>
              </c:pt>
              <c:pt idx="5">
                <c:v>-121.8789616</c:v>
              </c:pt>
              <c:pt idx="6">
                <c:v>-104.1543716</c:v>
              </c:pt>
              <c:pt idx="7">
                <c:v>-72.36222637</c:v>
              </c:pt>
              <c:pt idx="8">
                <c:v>-44.05537772</c:v>
              </c:pt>
              <c:pt idx="9">
                <c:v>-44.75077512</c:v>
              </c:pt>
              <c:pt idx="10">
                <c:v>-39.61872377</c:v>
              </c:pt>
              <c:pt idx="11">
                <c:v>-19.08218777</c:v>
              </c:pt>
              <c:pt idx="12">
                <c:v>-4.098775351</c:v>
              </c:pt>
              <c:pt idx="13">
                <c:v>0</c:v>
              </c:pt>
              <c:pt idx="14">
                <c:v>5.6720972826</c:v>
              </c:pt>
              <c:pt idx="15">
                <c:v>21.595092356</c:v>
              </c:pt>
              <c:pt idx="16">
                <c:v>3.7424814123</c:v>
              </c:pt>
              <c:pt idx="17">
                <c:v>11.210225224</c:v>
              </c:pt>
              <c:pt idx="18">
                <c:v>15.815246983</c:v>
              </c:pt>
              <c:pt idx="19">
                <c:v>26.234974861</c:v>
              </c:pt>
              <c:pt idx="20">
                <c:v>47.020138254</c:v>
              </c:pt>
              <c:pt idx="21">
                <c:v>52.999168133</c:v>
              </c:pt>
              <c:pt idx="22">
                <c:v>69.514302002</c:v>
              </c:pt>
            </c:numLit>
          </c:val>
          <c:smooth val="0"/>
        </c:ser>
        <c:ser>
          <c:idx val="1"/>
          <c:order val="1"/>
          <c:tx>
            <c:v>J8</c:v>
          </c:tx>
          <c:extLst>
            <c:ext xmlns:c14="http://schemas.microsoft.com/office/drawing/2007/8/2/chart" uri="{6F2FDCE9-48DA-4B69-8628-5D25D57E5C99}">
              <c14:invertSolidFillFmt>
                <c14:spPr>
                  <a:solidFill>
                    <a:srgbClr val="000000"/>
                  </a:solidFill>
                </c14:spPr>
              </c14:invertSolidFillFmt>
            </c:ext>
          </c:extLst>
          <c:cat>
            <c:strLit>
              <c:ptCount val="2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strLit>
          </c:cat>
          <c:val>
            <c:numLit>
              <c:ptCount val="23"/>
              <c:pt idx="0">
                <c:v>-208.7236706</c:v>
              </c:pt>
              <c:pt idx="1">
                <c:v>-196.8766061</c:v>
              </c:pt>
              <c:pt idx="2">
                <c:v>-167.3969792</c:v>
              </c:pt>
              <c:pt idx="3">
                <c:v>-158.8824992</c:v>
              </c:pt>
              <c:pt idx="4">
                <c:v>-100.3237859</c:v>
              </c:pt>
              <c:pt idx="5">
                <c:v>-101.6668426</c:v>
              </c:pt>
              <c:pt idx="6">
                <c:v>-90.70672087</c:v>
              </c:pt>
              <c:pt idx="7">
                <c:v>-70.63917569</c:v>
              </c:pt>
              <c:pt idx="8">
                <c:v>-24.10506315</c:v>
              </c:pt>
              <c:pt idx="9">
                <c:v>-14.30527269</c:v>
              </c:pt>
              <c:pt idx="10">
                <c:v>-22.44489274</c:v>
              </c:pt>
              <c:pt idx="11">
                <c:v>-18.2951821</c:v>
              </c:pt>
              <c:pt idx="12">
                <c:v>-18.69847146</c:v>
              </c:pt>
              <c:pt idx="13">
                <c:v>0</c:v>
              </c:pt>
              <c:pt idx="14">
                <c:v>8.3668858142</c:v>
              </c:pt>
              <c:pt idx="15">
                <c:v>6.4599698981</c:v>
              </c:pt>
              <c:pt idx="16">
                <c:v>10.530484605</c:v>
              </c:pt>
              <c:pt idx="17">
                <c:v>2.1427188366</c:v>
              </c:pt>
              <c:pt idx="18">
                <c:v>-23.08246796</c:v>
              </c:pt>
              <c:pt idx="19">
                <c:v>-4.0370724</c:v>
              </c:pt>
              <c:pt idx="20">
                <c:v>17.534178374</c:v>
              </c:pt>
              <c:pt idx="21">
                <c:v>7.2994202535</c:v>
              </c:pt>
              <c:pt idx="22">
                <c:v>32.457536162</c:v>
              </c:pt>
            </c:numLit>
          </c:val>
          <c:smooth val="0"/>
        </c:ser>
        <c:marker val="1"/>
        <c:axId val="6133446"/>
        <c:axId val="55201015"/>
      </c:lineChart>
      <c:catAx>
        <c:axId val="6133446"/>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5201015"/>
        <c:crosses val="autoZero"/>
        <c:auto val="1"/>
        <c:lblOffset val="100"/>
        <c:noMultiLvlLbl val="0"/>
      </c:catAx>
      <c:valAx>
        <c:axId val="55201015"/>
        <c:scaling>
          <c:orientation val="minMax"/>
        </c:scaling>
        <c:axPos val="l"/>
        <c:majorGridlines>
          <c:spPr>
            <a:ln w="3175">
              <a:solidFill/>
              <a:prstDash val="sysDot"/>
            </a:ln>
          </c:spPr>
        </c:majorGridlines>
        <c:delete val="0"/>
        <c:numFmt formatCode="0.0" sourceLinked="0"/>
        <c:majorTickMark val="out"/>
        <c:minorTickMark val="none"/>
        <c:tickLblPos val="nextTo"/>
        <c:spPr>
          <a:ln w="3175">
            <a:solidFill/>
            <a:prstDash val="sysDot"/>
          </a:ln>
        </c:spPr>
        <c:txPr>
          <a:bodyPr/>
          <a:lstStyle/>
          <a:p>
            <a:pPr>
              <a:defRPr lang="en-US" cap="none" sz="1000" b="1" i="0" u="none" baseline="0">
                <a:latin typeface="Arial"/>
                <a:ea typeface="Arial"/>
                <a:cs typeface="Arial"/>
              </a:defRPr>
            </a:pPr>
          </a:p>
        </c:txPr>
        <c:crossAx val="6133446"/>
        <c:crossesAt val="1"/>
        <c:crossBetween val="between"/>
        <c:dispUnits/>
      </c:valAx>
      <c:spPr>
        <a:solidFill>
          <a:srgbClr val="FFFFCC"/>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 footer="0"/>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0.22375</cdr:x>
      <cdr:y>0.0035</cdr:y>
    </cdr:from>
    <cdr:to>
      <cdr:x>0.967</cdr:x>
      <cdr:y>0.1925</cdr:y>
    </cdr:to>
    <cdr:sp>
      <cdr:nvSpPr>
        <cdr:cNvPr id="1" name="TextBox 1"/>
        <cdr:cNvSpPr txBox="1">
          <a:spLocks noChangeArrowheads="1"/>
        </cdr:cNvSpPr>
      </cdr:nvSpPr>
      <cdr:spPr>
        <a:xfrm>
          <a:off x="2066925" y="19050"/>
          <a:ext cx="6867525" cy="1085850"/>
        </a:xfrm>
        <a:prstGeom prst="rect">
          <a:avLst/>
        </a:prstGeom>
        <a:solidFill>
          <a:srgbClr val="FFFFCC"/>
        </a:solidFill>
        <a:ln w="9525" cmpd="sng">
          <a:noFill/>
        </a:ln>
      </cdr:spPr>
      <cdr:txBody>
        <a:bodyPr vertOverflow="clip" wrap="square"/>
        <a:p>
          <a:pPr algn="l">
            <a:defRPr/>
          </a:pPr>
          <a:r>
            <a:rPr lang="en-US" cap="none" sz="1100" b="0" i="0" u="none" baseline="0">
              <a:solidFill>
                <a:srgbClr val="0000FF"/>
              </a:solidFill>
              <a:latin typeface="Rockwell"/>
              <a:ea typeface="Rockwell"/>
              <a:cs typeface="Rockwell"/>
            </a:rPr>
            <a:t>Para cambiar la variable graficada:
1. Presione</a:t>
          </a:r>
          <a:r>
            <a:rPr lang="en-US" cap="none" sz="1100" b="0" i="1" u="none" baseline="0">
              <a:solidFill>
                <a:srgbClr val="0000FF"/>
              </a:solidFill>
              <a:latin typeface="Rockwell"/>
              <a:ea typeface="Rockwell"/>
              <a:cs typeface="Rockwell"/>
            </a:rPr>
            <a:t> </a:t>
          </a:r>
          <a:r>
            <a:rPr lang="en-US" cap="none" sz="1100" b="0" i="1" u="none" baseline="0">
              <a:solidFill>
                <a:srgbClr val="FF0000"/>
              </a:solidFill>
              <a:latin typeface="Rockwell"/>
              <a:ea typeface="Rockwell"/>
              <a:cs typeface="Rockwell"/>
            </a:rPr>
            <a:t>botón derecho</a:t>
          </a:r>
          <a:r>
            <a:rPr lang="en-US" cap="none" sz="1100" b="0" i="0" u="none" baseline="0">
              <a:solidFill>
                <a:srgbClr val="0000FF"/>
              </a:solidFill>
              <a:latin typeface="Rockwell"/>
              <a:ea typeface="Rockwell"/>
              <a:cs typeface="Rockwell"/>
            </a:rPr>
            <a:t> del mouse sobre el rótulo </a:t>
          </a:r>
          <a:r>
            <a:rPr lang="en-US" cap="none" sz="1100" b="0" i="1" u="none" baseline="0">
              <a:solidFill>
                <a:srgbClr val="FF0000"/>
              </a:solidFill>
              <a:latin typeface="Rockwell"/>
              <a:ea typeface="Rockwell"/>
              <a:cs typeface="Rockwell"/>
            </a:rPr>
            <a:t>Promedio</a:t>
          </a:r>
          <a:r>
            <a:rPr lang="en-US" cap="none" sz="1100" b="0" i="0" u="none" baseline="0">
              <a:solidFill>
                <a:srgbClr val="0000FF"/>
              </a:solidFill>
              <a:latin typeface="Rockwell"/>
              <a:ea typeface="Rockwell"/>
              <a:cs typeface="Rockwell"/>
            </a:rPr>
            <a:t> (esquina izquierda arriba del gráfico) 
2. Seleccione opción </a:t>
          </a:r>
          <a:r>
            <a:rPr lang="en-US" cap="none" sz="1100" b="0" i="1" u="none" baseline="0">
              <a:solidFill>
                <a:srgbClr val="FF0000"/>
              </a:solidFill>
              <a:latin typeface="Rockwell"/>
              <a:ea typeface="Rockwell"/>
              <a:cs typeface="Rockwell"/>
            </a:rPr>
            <a:t>Eliminar campo</a:t>
          </a:r>
          <a:r>
            <a:rPr lang="en-US" cap="none" sz="1100" b="0" i="0" u="none" baseline="0">
              <a:solidFill>
                <a:srgbClr val="0000FF"/>
              </a:solidFill>
              <a:latin typeface="Rockwell"/>
              <a:ea typeface="Rockwell"/>
              <a:cs typeface="Rockwell"/>
            </a:rPr>
            <a:t>
3. Arrastre con el mouse una variable (ej:PC305K) desde la </a:t>
          </a:r>
          <a:r>
            <a:rPr lang="en-US" cap="none" sz="1100" b="0" i="1" u="none" baseline="0">
              <a:solidFill>
                <a:srgbClr val="FF0000"/>
              </a:solidFill>
              <a:latin typeface="Rockwell"/>
              <a:ea typeface="Rockwell"/>
              <a:cs typeface="Rockwell"/>
            </a:rPr>
            <a:t>Lista de campos</a:t>
          </a:r>
          <a:r>
            <a:rPr lang="en-US" cap="none" sz="1100" b="0" i="0" u="none" baseline="0">
              <a:solidFill>
                <a:srgbClr val="0000FF"/>
              </a:solidFill>
              <a:latin typeface="Rockwell"/>
              <a:ea typeface="Rockwell"/>
              <a:cs typeface="Rockwell"/>
            </a:rPr>
            <a:t> (derecha) y colóquela sobre el gráfico
4. Haga </a:t>
          </a:r>
          <a:r>
            <a:rPr lang="en-US" cap="none" sz="1100" b="0" i="0" u="none" baseline="0">
              <a:solidFill>
                <a:srgbClr val="FF0000"/>
              </a:solidFill>
              <a:latin typeface="Rockwell"/>
              <a:ea typeface="Rockwell"/>
              <a:cs typeface="Rockwell"/>
            </a:rPr>
            <a:t>doble click</a:t>
          </a:r>
          <a:r>
            <a:rPr lang="en-US" cap="none" sz="1100" b="0" i="0" u="none" baseline="0">
              <a:solidFill>
                <a:srgbClr val="0000FF"/>
              </a:solidFill>
              <a:latin typeface="Rockwell"/>
              <a:ea typeface="Rockwell"/>
              <a:cs typeface="Rockwell"/>
            </a:rPr>
            <a:t> sobre el mismo botón (izquierda arriba) y seleccione nuevamente </a:t>
          </a:r>
          <a:r>
            <a:rPr lang="en-US" cap="none" sz="1100" b="0" i="1" u="none" baseline="0">
              <a:solidFill>
                <a:srgbClr val="FF0000"/>
              </a:solidFill>
              <a:latin typeface="Rockwell"/>
              <a:ea typeface="Rockwell"/>
              <a:cs typeface="Rockwell"/>
            </a:rPr>
            <a:t>Promedio</a:t>
          </a:r>
        </a:p>
      </cdr:txBody>
    </cdr:sp>
  </cdr:relSizeAnchor>
  <cdr:relSizeAnchor xmlns:cdr="http://schemas.openxmlformats.org/drawingml/2006/chartDrawing">
    <cdr:from>
      <cdr:x>0</cdr:x>
      <cdr:y>0.00475</cdr:y>
    </cdr:from>
    <cdr:to>
      <cdr:x>0.224</cdr:x>
      <cdr:y>0.08575</cdr:y>
    </cdr:to>
    <cdr:sp>
      <cdr:nvSpPr>
        <cdr:cNvPr id="2" name="TextBox 2"/>
        <cdr:cNvSpPr txBox="1">
          <a:spLocks noChangeArrowheads="1"/>
        </cdr:cNvSpPr>
      </cdr:nvSpPr>
      <cdr:spPr>
        <a:xfrm>
          <a:off x="0" y="19050"/>
          <a:ext cx="2066925" cy="466725"/>
        </a:xfrm>
        <a:prstGeom prst="rect">
          <a:avLst/>
        </a:prstGeom>
        <a:solidFill>
          <a:srgbClr val="FFFF00"/>
        </a:solidFill>
        <a:ln w="9525" cmpd="sng">
          <a:noFill/>
        </a:ln>
      </cdr:spPr>
      <cdr:txBody>
        <a:bodyPr vertOverflow="clip" wrap="square"/>
        <a:p>
          <a:pPr algn="l">
            <a:defRPr/>
          </a:pPr>
          <a:r>
            <a:rPr lang="en-US" cap="none" sz="1100" b="1" i="1" u="none" baseline="0">
              <a:solidFill>
                <a:srgbClr val="0000FF"/>
              </a:solidFill>
              <a:latin typeface="Arial"/>
              <a:ea typeface="Arial"/>
              <a:cs typeface="Arial"/>
            </a:rPr>
            <a:t>GRAFICO DE TENDENCIAS POBLACIONALES POR RAZA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0:X56" sheet="datos"/>
  </cacheSource>
  <cacheFields count="24">
    <cacheField name="Raza">
      <sharedItems containsMixedTypes="0" count="2">
        <s v="H8"/>
        <s v="J8"/>
      </sharedItems>
    </cacheField>
    <cacheField name="A?o Nac">
      <sharedItems containsSemiMixedTypes="0" containsString="0" containsMixedTypes="0" containsNumber="1" containsInteger="1" count="23">
        <n v="1987"/>
        <n v="1988"/>
        <n v="1989"/>
        <n v="1990"/>
        <n v="1991"/>
        <n v="1992"/>
        <n v="1993"/>
        <n v="1994"/>
        <n v="1995"/>
        <n v="1996"/>
        <n v="1997"/>
        <n v="1998"/>
        <n v="1999"/>
        <n v="2000"/>
        <n v="2001"/>
        <n v="2002"/>
        <n v="2003"/>
        <n v="2004"/>
        <n v="2005"/>
        <n v="2006"/>
        <n v="2007"/>
        <n v="2008"/>
        <n v="2009"/>
      </sharedItems>
    </cacheField>
    <cacheField name="% Cons">
      <sharedItems containsSemiMixedTypes="0" containsString="0" containsMixedTypes="0" containsNumber="1"/>
    </cacheField>
    <cacheField name="n_305K">
      <sharedItems containsMixedTypes="1" containsNumber="1" containsInteger="1"/>
    </cacheField>
    <cacheField name="PC305_K">
      <sharedItems containsMixedTypes="1" containsNumber="1"/>
    </cacheField>
    <cacheField name="n_VC_K">
      <sharedItems containsSemiMixedTypes="0" containsString="0" containsMixedTypes="0" containsNumber="1" containsInteger="1"/>
    </cacheField>
    <cacheField name="VC_K">
      <sharedItems containsSemiMixedTypes="0" containsString="0" containsMixedTypes="0" containsNumber="1" count="45">
        <n v="-145.7096592"/>
        <n v="-164.2834703"/>
        <n v="-134.1333417"/>
        <n v="-118.2419522"/>
        <n v="-130.6702333"/>
        <n v="-121.8789616"/>
        <n v="-104.1543716"/>
        <n v="-72.36222637"/>
        <n v="-44.05537772"/>
        <n v="-44.75077512"/>
        <n v="-39.61872377"/>
        <n v="-19.08218777"/>
        <n v="-4.098775351"/>
        <n v="0"/>
        <n v="5.6720972826"/>
        <n v="21.595092356"/>
        <n v="3.7424814123"/>
        <n v="11.210225224"/>
        <n v="15.815246983"/>
        <n v="26.234974861"/>
        <n v="47.020138254"/>
        <n v="52.999168133"/>
        <n v="69.514302002"/>
        <n v="-208.7236706"/>
        <n v="-196.8766061"/>
        <n v="-167.3969792"/>
        <n v="-158.8824992"/>
        <n v="-100.3237859"/>
        <n v="-101.6668426"/>
        <n v="-90.70672087"/>
        <n v="-70.63917569"/>
        <n v="-24.10506315"/>
        <n v="-14.30527269"/>
        <n v="-22.44489274"/>
        <n v="-18.2951821"/>
        <n v="-18.69847146"/>
        <n v="8.3668858142"/>
        <n v="6.4599698981"/>
        <n v="10.530484605"/>
        <n v="2.1427188366"/>
        <n v="-23.08246796"/>
        <n v="-4.0370724"/>
        <n v="17.534178374"/>
        <n v="7.2994202535"/>
        <n v="32.457536162"/>
      </sharedItems>
    </cacheField>
    <cacheField name="Conf_K">
      <sharedItems containsSemiMixedTypes="0" containsString="0" containsMixedTypes="0" containsNumber="1"/>
    </cacheField>
    <cacheField name="n_G">
      <sharedItems containsMixedTypes="1" containsNumber="1" containsInteger="1"/>
    </cacheField>
    <cacheField name="PC305_G">
      <sharedItems containsMixedTypes="1" containsNumber="1"/>
    </cacheField>
    <cacheField name="VC_G">
      <sharedItems containsMixedTypes="1" containsNumber="1"/>
    </cacheField>
    <cacheField name="Conf_G">
      <sharedItems containsMixedTypes="1" containsNumber="1"/>
    </cacheField>
    <cacheField name="n_P">
      <sharedItems containsMixedTypes="1" containsNumber="1" containsInteger="1"/>
    </cacheField>
    <cacheField name="PC305_P">
      <sharedItems containsMixedTypes="1" containsNumber="1"/>
    </cacheField>
    <cacheField name="VC_P">
      <sharedItems containsMixedTypes="1" containsNumber="1" count="30">
        <s v="."/>
        <n v="-2.852068719"/>
        <n v="-2.720700731"/>
        <n v="-2.555144434"/>
        <n v="-2.15142298"/>
        <n v="-1.736525446"/>
        <n v="-1.597955029"/>
        <n v="-1.317776306"/>
        <n v="-0.734634005"/>
        <n v="-0.251961561"/>
        <n v="0"/>
        <n v="0.1160072173"/>
        <n v="0.0324697144"/>
        <n v="-0.35359847"/>
        <n v="-0.215321095"/>
        <n v="-0.00859341"/>
        <n v="0.1830037854"/>
        <n v="-3.006046335"/>
        <n v="-2.828212602"/>
        <n v="-1.724272576"/>
        <n v="-0.798115855"/>
        <n v="-1.183341211"/>
        <n v="-0.759239116"/>
        <n v="-0.584476894"/>
        <n v="0.042431072"/>
        <n v="-0.137716495"/>
        <n v="0.3952396943"/>
        <n v="0.0351834628"/>
        <n v="-0.579632556"/>
        <n v="0.4710968905"/>
      </sharedItems>
    </cacheField>
    <cacheField name="Conf_P">
      <sharedItems containsMixedTypes="1" containsNumber="1"/>
    </cacheField>
    <cacheField name="n_DA">
      <sharedItems containsMixedTypes="1" containsNumber="1" containsInteger="1"/>
    </cacheField>
    <cacheField name="DiasAb">
      <sharedItems containsMixedTypes="1" containsNumber="1" containsInteger="1" count="26">
        <n v="137"/>
        <n v="136"/>
        <n v="138"/>
        <n v="140"/>
        <n v="139"/>
        <n v="142"/>
        <n v="144"/>
        <n v="143"/>
        <n v="146"/>
        <n v="145"/>
        <n v="147"/>
        <n v="141"/>
        <n v="126"/>
        <s v="."/>
        <n v="122"/>
        <n v="124"/>
        <n v="120"/>
        <n v="129"/>
        <n v="123"/>
        <n v="125"/>
        <n v="127"/>
        <n v="128"/>
        <n v="130"/>
        <n v="121"/>
        <n v="117"/>
        <n v="108"/>
      </sharedItems>
    </cacheField>
    <cacheField name="VC_DA">
      <sharedItems containsMixedTypes="1" containsNumber="1"/>
    </cacheField>
    <cacheField name="Conf_DA">
      <sharedItems containsMixedTypes="1" containsNumber="1"/>
    </cacheField>
    <cacheField name="n_VP">
      <sharedItems containsMixedTypes="1" containsNumber="1" containsInteger="1"/>
    </cacheField>
    <cacheField name="VP">
      <sharedItems containsMixedTypes="1" containsNumber="1" count="41">
        <n v="43.472666667"/>
        <n v="42.428951368"/>
        <n v="40.154446855"/>
        <n v="38.837199519"/>
        <n v="37.866572876"/>
        <n v="37.063392429"/>
        <n v="38.422997859"/>
        <n v="37.737452552"/>
        <n v="37.654046693"/>
        <n v="37.848698438"/>
        <n v="39.663696858"/>
        <n v="39.602941176"/>
        <n v="39.014650078"/>
        <n v="37.785237484"/>
        <n v="34.375138662"/>
        <n v="32.106096362"/>
        <n v="27.662621991"/>
        <n v="24.601224944"/>
        <n v="21.102978899"/>
        <n v="18.96474359"/>
        <s v="."/>
        <n v="44.93592233"/>
        <n v="42.811222445"/>
        <n v="47.683565891"/>
        <n v="43.966158114"/>
        <n v="43.738385093"/>
        <n v="43.582089552"/>
        <n v="40.867904509"/>
        <n v="41.187222222"/>
        <n v="42.585898305"/>
        <n v="42.076715686"/>
        <n v="41.869774347"/>
        <n v="43.923501071"/>
        <n v="43.762399139"/>
        <n v="42.87114094"/>
        <n v="40.08319797"/>
        <n v="35.928258845"/>
        <n v="31.769491525"/>
        <n v="28.419980601"/>
        <n v="22.373710209"/>
        <n v="20.113765182"/>
      </sharedItems>
    </cacheField>
    <cacheField name="VC_VP">
      <sharedItems containsMixedTypes="1" containsNumber="1"/>
    </cacheField>
    <cacheField name="Conf_VP">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28" firstHeaderRow="1" firstDataRow="2" firstDataCol="1"/>
  <pivotFields count="24">
    <pivotField axis="axisCol" compact="0" outline="0" subtotalTop="0" showAll="0">
      <items count="3">
        <item x="0"/>
        <item x="1"/>
        <item t="default"/>
      </items>
    </pivotField>
    <pivotField axis="axisRow" compact="0" outline="0" subtotalTop="0" showAll="0" numFmtId="1">
      <items count="24">
        <item x="0"/>
        <item x="1"/>
        <item x="2"/>
        <item x="3"/>
        <item x="4"/>
        <item x="5"/>
        <item x="6"/>
        <item x="7"/>
        <item x="8"/>
        <item x="9"/>
        <item x="10"/>
        <item x="11"/>
        <item x="12"/>
        <item x="13"/>
        <item x="14"/>
        <item x="15"/>
        <item x="16"/>
        <item x="17"/>
        <item x="18"/>
        <item x="19"/>
        <item x="20"/>
        <item x="21"/>
        <item x="22"/>
        <item t="default"/>
      </items>
    </pivotField>
    <pivotField compact="0" outline="0" subtotalTop="0" showAll="0" numFmtId="2"/>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2"/>
    <pivotField compact="0" outline="0" subtotalTop="0" showAll="0"/>
  </pivotFields>
  <rowFields count="1">
    <field x="1"/>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0"/>
  </colFields>
  <colItems count="3">
    <i>
      <x/>
    </i>
    <i>
      <x v="1"/>
    </i>
    <i t="grand">
      <x/>
    </i>
  </colItems>
  <dataFields count="1">
    <dataField name="Promedio de VC_K" fld="6"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28"/>
  <sheetViews>
    <sheetView workbookViewId="0" topLeftCell="A1">
      <selection activeCell="A3" sqref="A3"/>
    </sheetView>
  </sheetViews>
  <sheetFormatPr defaultColWidth="11.421875" defaultRowHeight="12.75"/>
  <cols>
    <col min="1" max="1" width="17.00390625" style="0" bestFit="1" customWidth="1"/>
    <col min="2" max="4" width="12.57421875" style="0" bestFit="1" customWidth="1"/>
    <col min="5" max="5" width="11.57421875" style="0" bestFit="1" customWidth="1"/>
  </cols>
  <sheetData>
    <row r="3" spans="1:4" ht="12.75">
      <c r="A3" s="53" t="s">
        <v>41</v>
      </c>
      <c r="B3" s="53" t="s">
        <v>0</v>
      </c>
      <c r="C3" s="51"/>
      <c r="D3" s="52"/>
    </row>
    <row r="4" spans="1:4" ht="12.75">
      <c r="A4" s="53" t="s">
        <v>28</v>
      </c>
      <c r="B4" s="50" t="s">
        <v>2</v>
      </c>
      <c r="C4" s="61" t="s">
        <v>3</v>
      </c>
      <c r="D4" s="54" t="s">
        <v>20</v>
      </c>
    </row>
    <row r="5" spans="1:4" ht="12.75">
      <c r="A5" s="58">
        <v>1987</v>
      </c>
      <c r="B5" s="62">
        <v>-145.7096592</v>
      </c>
      <c r="C5" s="63">
        <v>-208.7236706</v>
      </c>
      <c r="D5" s="56">
        <v>-177.2166649</v>
      </c>
    </row>
    <row r="6" spans="1:4" ht="12.75">
      <c r="A6" s="59">
        <v>1988</v>
      </c>
      <c r="B6" s="64">
        <v>-164.2834703</v>
      </c>
      <c r="C6" s="65">
        <v>-196.8766061</v>
      </c>
      <c r="D6" s="57">
        <v>-180.5800382</v>
      </c>
    </row>
    <row r="7" spans="1:4" ht="12.75">
      <c r="A7" s="59">
        <v>1989</v>
      </c>
      <c r="B7" s="64">
        <v>-134.1333417</v>
      </c>
      <c r="C7" s="65">
        <v>-167.3969792</v>
      </c>
      <c r="D7" s="57">
        <v>-150.76516045</v>
      </c>
    </row>
    <row r="8" spans="1:4" ht="12.75">
      <c r="A8" s="59">
        <v>1990</v>
      </c>
      <c r="B8" s="64">
        <v>-118.2419522</v>
      </c>
      <c r="C8" s="65">
        <v>-158.8824992</v>
      </c>
      <c r="D8" s="57">
        <v>-138.5622257</v>
      </c>
    </row>
    <row r="9" spans="1:4" ht="12.75">
      <c r="A9" s="59">
        <v>1991</v>
      </c>
      <c r="B9" s="64">
        <v>-130.6702333</v>
      </c>
      <c r="C9" s="65">
        <v>-100.3237859</v>
      </c>
      <c r="D9" s="57">
        <v>-115.49700960000001</v>
      </c>
    </row>
    <row r="10" spans="1:4" ht="12.75">
      <c r="A10" s="59">
        <v>1992</v>
      </c>
      <c r="B10" s="64">
        <v>-121.8789616</v>
      </c>
      <c r="C10" s="65">
        <v>-101.6668426</v>
      </c>
      <c r="D10" s="57">
        <v>-111.7729021</v>
      </c>
    </row>
    <row r="11" spans="1:4" ht="12.75">
      <c r="A11" s="59">
        <v>1993</v>
      </c>
      <c r="B11" s="64">
        <v>-104.1543716</v>
      </c>
      <c r="C11" s="65">
        <v>-90.70672087</v>
      </c>
      <c r="D11" s="57">
        <v>-97.43054623500001</v>
      </c>
    </row>
    <row r="12" spans="1:4" ht="12.75">
      <c r="A12" s="59">
        <v>1994</v>
      </c>
      <c r="B12" s="64">
        <v>-72.36222637</v>
      </c>
      <c r="C12" s="65">
        <v>-70.63917569</v>
      </c>
      <c r="D12" s="57">
        <v>-71.50070103</v>
      </c>
    </row>
    <row r="13" spans="1:4" ht="12.75">
      <c r="A13" s="59">
        <v>1995</v>
      </c>
      <c r="B13" s="64">
        <v>-44.05537772</v>
      </c>
      <c r="C13" s="65">
        <v>-24.10506315</v>
      </c>
      <c r="D13" s="57">
        <v>-34.080220435</v>
      </c>
    </row>
    <row r="14" spans="1:4" ht="12.75">
      <c r="A14" s="59">
        <v>1996</v>
      </c>
      <c r="B14" s="64">
        <v>-44.75077512</v>
      </c>
      <c r="C14" s="65">
        <v>-14.30527269</v>
      </c>
      <c r="D14" s="57">
        <v>-29.528023905</v>
      </c>
    </row>
    <row r="15" spans="1:4" ht="12.75">
      <c r="A15" s="59">
        <v>1997</v>
      </c>
      <c r="B15" s="64">
        <v>-39.61872377</v>
      </c>
      <c r="C15" s="65">
        <v>-22.44489274</v>
      </c>
      <c r="D15" s="57">
        <v>-31.031808255</v>
      </c>
    </row>
    <row r="16" spans="1:4" ht="12.75">
      <c r="A16" s="59">
        <v>1998</v>
      </c>
      <c r="B16" s="64">
        <v>-19.08218777</v>
      </c>
      <c r="C16" s="65">
        <v>-18.2951821</v>
      </c>
      <c r="D16" s="57">
        <v>-18.688684935</v>
      </c>
    </row>
    <row r="17" spans="1:4" ht="12.75">
      <c r="A17" s="59">
        <v>1999</v>
      </c>
      <c r="B17" s="64">
        <v>-4.098775351</v>
      </c>
      <c r="C17" s="65">
        <v>-18.69847146</v>
      </c>
      <c r="D17" s="57">
        <v>-11.3986234055</v>
      </c>
    </row>
    <row r="18" spans="1:4" ht="12.75">
      <c r="A18" s="59">
        <v>2000</v>
      </c>
      <c r="B18" s="64">
        <v>0</v>
      </c>
      <c r="C18" s="65">
        <v>0</v>
      </c>
      <c r="D18" s="57">
        <v>0</v>
      </c>
    </row>
    <row r="19" spans="1:4" ht="12.75">
      <c r="A19" s="59">
        <v>2001</v>
      </c>
      <c r="B19" s="64">
        <v>5.6720972826</v>
      </c>
      <c r="C19" s="65">
        <v>8.3668858142</v>
      </c>
      <c r="D19" s="57">
        <v>7.0194915484</v>
      </c>
    </row>
    <row r="20" spans="1:4" ht="12.75">
      <c r="A20" s="59">
        <v>2002</v>
      </c>
      <c r="B20" s="64">
        <v>21.595092356</v>
      </c>
      <c r="C20" s="65">
        <v>6.4599698981</v>
      </c>
      <c r="D20" s="57">
        <v>14.027531127049999</v>
      </c>
    </row>
    <row r="21" spans="1:4" ht="12.75">
      <c r="A21" s="59">
        <v>2003</v>
      </c>
      <c r="B21" s="64">
        <v>3.7424814123</v>
      </c>
      <c r="C21" s="65">
        <v>10.530484605</v>
      </c>
      <c r="D21" s="57">
        <v>7.13648300865</v>
      </c>
    </row>
    <row r="22" spans="1:4" ht="12.75">
      <c r="A22" s="59">
        <v>2004</v>
      </c>
      <c r="B22" s="64">
        <v>11.210225224</v>
      </c>
      <c r="C22" s="65">
        <v>2.1427188366</v>
      </c>
      <c r="D22" s="57">
        <v>6.6764720303</v>
      </c>
    </row>
    <row r="23" spans="1:4" ht="12.75">
      <c r="A23" s="59">
        <v>2005</v>
      </c>
      <c r="B23" s="64">
        <v>15.815246983</v>
      </c>
      <c r="C23" s="65">
        <v>-23.08246796</v>
      </c>
      <c r="D23" s="57">
        <v>-3.6336104884999996</v>
      </c>
    </row>
    <row r="24" spans="1:4" ht="12.75">
      <c r="A24" s="59">
        <v>2006</v>
      </c>
      <c r="B24" s="64">
        <v>26.234974861</v>
      </c>
      <c r="C24" s="65">
        <v>-4.0370724</v>
      </c>
      <c r="D24" s="57">
        <v>11.0989512305</v>
      </c>
    </row>
    <row r="25" spans="1:4" ht="12.75">
      <c r="A25" s="59">
        <v>2007</v>
      </c>
      <c r="B25" s="64">
        <v>47.020138254</v>
      </c>
      <c r="C25" s="65">
        <v>17.534178374</v>
      </c>
      <c r="D25" s="57">
        <v>32.277158314000005</v>
      </c>
    </row>
    <row r="26" spans="1:4" ht="12.75">
      <c r="A26" s="59">
        <v>2008</v>
      </c>
      <c r="B26" s="64">
        <v>52.999168133</v>
      </c>
      <c r="C26" s="65">
        <v>7.2994202535</v>
      </c>
      <c r="D26" s="57">
        <v>30.14929419325</v>
      </c>
    </row>
    <row r="27" spans="1:4" ht="12.75">
      <c r="A27" s="59">
        <v>2009</v>
      </c>
      <c r="B27" s="64">
        <v>69.514302002</v>
      </c>
      <c r="C27" s="65">
        <v>32.457536162</v>
      </c>
      <c r="D27" s="57">
        <v>50.985919081999995</v>
      </c>
    </row>
    <row r="28" spans="1:4" ht="12.75">
      <c r="A28" s="60" t="s">
        <v>20</v>
      </c>
      <c r="B28" s="66">
        <v>-38.66244910839567</v>
      </c>
      <c r="C28" s="67">
        <v>-49.36493516159129</v>
      </c>
      <c r="D28" s="55">
        <v>-44.01369213499349</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F56"/>
  <sheetViews>
    <sheetView tabSelected="1" workbookViewId="0" topLeftCell="A1">
      <pane xSplit="2" ySplit="10" topLeftCell="C11" activePane="bottomRight" state="frozen"/>
      <selection pane="topLeft" activeCell="A1" sqref="A1"/>
      <selection pane="topRight" activeCell="C1" sqref="C1"/>
      <selection pane="bottomLeft" activeCell="A5" sqref="A5"/>
      <selection pane="bottomRight" activeCell="A11" sqref="A11"/>
    </sheetView>
  </sheetViews>
  <sheetFormatPr defaultColWidth="11.421875" defaultRowHeight="12.75"/>
  <cols>
    <col min="1" max="1" width="7.57421875" style="3" customWidth="1"/>
    <col min="2" max="2" width="10.28125" style="2" customWidth="1"/>
    <col min="3" max="3" width="9.8515625" style="80" bestFit="1" customWidth="1"/>
    <col min="4" max="4" width="10.28125" style="8" customWidth="1"/>
    <col min="5" max="5" width="11.421875" style="5" customWidth="1"/>
    <col min="6" max="6" width="10.421875" style="6" customWidth="1"/>
    <col min="7" max="7" width="8.28125" style="5" customWidth="1"/>
    <col min="8" max="8" width="9.8515625" style="4" customWidth="1"/>
    <col min="9" max="9" width="7.140625" style="81" customWidth="1"/>
    <col min="10" max="10" width="11.57421875" style="82" customWidth="1"/>
    <col min="11" max="11" width="8.421875" style="82" customWidth="1"/>
    <col min="12" max="12" width="10.00390625" style="83" customWidth="1"/>
    <col min="13" max="13" width="7.00390625" style="84" customWidth="1"/>
    <col min="14" max="14" width="11.421875" style="7" customWidth="1"/>
    <col min="15" max="15" width="8.28125" style="85" customWidth="1"/>
    <col min="16" max="16" width="9.8515625" style="98" customWidth="1"/>
    <col min="17" max="18" width="9.8515625" style="102" customWidth="1"/>
    <col min="19" max="19" width="9.8515625" style="106" customWidth="1"/>
    <col min="20" max="20" width="9.8515625" style="102" customWidth="1"/>
    <col min="21" max="21" width="9.140625" style="73" customWidth="1"/>
    <col min="22" max="22" width="6.8515625" style="74" customWidth="1"/>
    <col min="23" max="23" width="9.57421875" style="86" customWidth="1"/>
    <col min="24" max="24" width="11.140625" style="110" customWidth="1"/>
    <col min="25" max="16384" width="11.421875" style="72" customWidth="1"/>
  </cols>
  <sheetData>
    <row r="1" spans="2:24" s="90" customFormat="1" ht="18.75">
      <c r="B1" s="10" t="s">
        <v>1</v>
      </c>
      <c r="C1" s="91"/>
      <c r="D1" s="10"/>
      <c r="E1" s="92"/>
      <c r="G1" s="92"/>
      <c r="H1" s="93"/>
      <c r="J1" s="92"/>
      <c r="K1" s="92"/>
      <c r="L1" s="93"/>
      <c r="M1" s="93"/>
      <c r="N1" s="92"/>
      <c r="O1" s="92"/>
      <c r="P1" s="93"/>
      <c r="Q1" s="93"/>
      <c r="R1" s="93"/>
      <c r="S1" s="92"/>
      <c r="T1" s="93"/>
      <c r="U1" s="94"/>
      <c r="V1" s="95"/>
      <c r="W1" s="94"/>
      <c r="X1" s="108"/>
    </row>
    <row r="2" spans="2:24" s="9" customFormat="1" ht="18.75">
      <c r="B2" s="71">
        <v>40071</v>
      </c>
      <c r="C2" s="18"/>
      <c r="D2" s="119" t="s">
        <v>37</v>
      </c>
      <c r="E2" s="11"/>
      <c r="G2" s="11"/>
      <c r="H2" s="12"/>
      <c r="J2" s="11"/>
      <c r="K2" s="11"/>
      <c r="L2" s="12"/>
      <c r="M2" s="12"/>
      <c r="N2" s="11"/>
      <c r="O2" s="11"/>
      <c r="P2" s="12"/>
      <c r="Q2" s="12"/>
      <c r="R2" s="12"/>
      <c r="S2" s="11"/>
      <c r="T2" s="12"/>
      <c r="U2" s="32"/>
      <c r="V2" s="33"/>
      <c r="W2" s="32"/>
      <c r="X2" s="109"/>
    </row>
    <row r="3" spans="2:24" s="9" customFormat="1" ht="15" customHeight="1">
      <c r="B3" s="71"/>
      <c r="C3" s="18"/>
      <c r="D3" s="119" t="s">
        <v>38</v>
      </c>
      <c r="E3" s="11"/>
      <c r="G3" s="11"/>
      <c r="H3" s="12"/>
      <c r="J3" s="11"/>
      <c r="K3" s="11"/>
      <c r="L3" s="12"/>
      <c r="M3" s="12"/>
      <c r="N3" s="11"/>
      <c r="O3" s="11"/>
      <c r="P3" s="12"/>
      <c r="Q3" s="12"/>
      <c r="R3" s="12"/>
      <c r="S3" s="11"/>
      <c r="T3" s="12"/>
      <c r="U3" s="32"/>
      <c r="V3" s="33"/>
      <c r="W3" s="32"/>
      <c r="X3" s="109"/>
    </row>
    <row r="4" spans="2:24" s="9" customFormat="1" ht="15" customHeight="1">
      <c r="B4" s="71"/>
      <c r="C4" s="18"/>
      <c r="D4" s="119" t="s">
        <v>39</v>
      </c>
      <c r="E4" s="11"/>
      <c r="G4" s="11"/>
      <c r="H4" s="12"/>
      <c r="J4" s="11"/>
      <c r="K4" s="11"/>
      <c r="L4" s="12"/>
      <c r="M4" s="12"/>
      <c r="N4" s="11"/>
      <c r="O4" s="11"/>
      <c r="P4" s="12"/>
      <c r="Q4" s="12"/>
      <c r="R4" s="12"/>
      <c r="S4" s="11"/>
      <c r="T4" s="12"/>
      <c r="U4" s="32"/>
      <c r="V4" s="33"/>
      <c r="W4" s="32"/>
      <c r="X4" s="109"/>
    </row>
    <row r="5" spans="2:24" s="9" customFormat="1" ht="15" customHeight="1">
      <c r="B5" s="113" t="s">
        <v>40</v>
      </c>
      <c r="C5" s="118">
        <f>+SUBTOTAL(101,C11:C102)</f>
        <v>0.47168579270652167</v>
      </c>
      <c r="D5" s="114">
        <f aca="true" t="shared" si="0" ref="D5:X5">+SUBTOTAL(101,D11:D102)</f>
        <v>1898</v>
      </c>
      <c r="E5" s="115">
        <f t="shared" si="0"/>
        <v>5362.792092357498</v>
      </c>
      <c r="F5" s="115">
        <f t="shared" si="0"/>
        <v>3491.8260869565215</v>
      </c>
      <c r="G5" s="115">
        <f t="shared" si="0"/>
        <v>-44.013692134993484</v>
      </c>
      <c r="H5" s="116">
        <f t="shared" si="0"/>
        <v>26.79085933821739</v>
      </c>
      <c r="I5" s="114">
        <f t="shared" si="0"/>
        <v>255.925</v>
      </c>
      <c r="J5" s="115">
        <f t="shared" si="0"/>
        <v>236.32758118275</v>
      </c>
      <c r="K5" s="115">
        <f t="shared" si="0"/>
        <v>-0.81346224912</v>
      </c>
      <c r="L5" s="116">
        <f t="shared" si="0"/>
        <v>15.550894508975</v>
      </c>
      <c r="M5" s="114">
        <f t="shared" si="0"/>
        <v>271.8</v>
      </c>
      <c r="N5" s="115">
        <f t="shared" si="0"/>
        <v>218.66756320966672</v>
      </c>
      <c r="O5" s="115">
        <f t="shared" si="0"/>
        <v>-0.8940441329766667</v>
      </c>
      <c r="P5" s="116">
        <f t="shared" si="0"/>
        <v>22.0644549804</v>
      </c>
      <c r="Q5" s="114">
        <f t="shared" si="0"/>
        <v>1898</v>
      </c>
      <c r="R5" s="115">
        <f t="shared" si="0"/>
        <v>132.6</v>
      </c>
      <c r="S5" s="115">
        <f t="shared" si="0"/>
        <v>0.3928915851675</v>
      </c>
      <c r="T5" s="116">
        <f t="shared" si="0"/>
        <v>14.923241310100005</v>
      </c>
      <c r="U5" s="114">
        <f t="shared" si="0"/>
        <v>1837.225</v>
      </c>
      <c r="V5" s="115">
        <f t="shared" si="0"/>
        <v>37.27290148189999</v>
      </c>
      <c r="W5" s="115">
        <f t="shared" si="0"/>
        <v>0.13712993013250002</v>
      </c>
      <c r="X5" s="116">
        <f t="shared" si="0"/>
        <v>11.978879707617498</v>
      </c>
    </row>
    <row r="6" spans="2:24" s="9" customFormat="1" ht="15" customHeight="1">
      <c r="B6" s="113" t="s">
        <v>34</v>
      </c>
      <c r="C6" s="117">
        <f>+SUBTOTAL(102,C11:C102)</f>
        <v>46</v>
      </c>
      <c r="D6" s="114">
        <f aca="true" t="shared" si="1" ref="D6:X6">+SUBTOTAL(102,D11:D102)</f>
        <v>40</v>
      </c>
      <c r="E6" s="114">
        <f t="shared" si="1"/>
        <v>40</v>
      </c>
      <c r="F6" s="114">
        <f t="shared" si="1"/>
        <v>46</v>
      </c>
      <c r="G6" s="114">
        <f t="shared" si="1"/>
        <v>46</v>
      </c>
      <c r="H6" s="117">
        <f t="shared" si="1"/>
        <v>46</v>
      </c>
      <c r="I6" s="114">
        <f t="shared" si="1"/>
        <v>40</v>
      </c>
      <c r="J6" s="114">
        <f t="shared" si="1"/>
        <v>40</v>
      </c>
      <c r="K6" s="114">
        <f t="shared" si="1"/>
        <v>40</v>
      </c>
      <c r="L6" s="117">
        <f t="shared" si="1"/>
        <v>40</v>
      </c>
      <c r="M6" s="114">
        <f t="shared" si="1"/>
        <v>30</v>
      </c>
      <c r="N6" s="114">
        <f t="shared" si="1"/>
        <v>30</v>
      </c>
      <c r="O6" s="114">
        <f t="shared" si="1"/>
        <v>30</v>
      </c>
      <c r="P6" s="117">
        <f t="shared" si="1"/>
        <v>30</v>
      </c>
      <c r="Q6" s="114">
        <f t="shared" si="1"/>
        <v>40</v>
      </c>
      <c r="R6" s="114">
        <f t="shared" si="1"/>
        <v>40</v>
      </c>
      <c r="S6" s="114">
        <f t="shared" si="1"/>
        <v>40</v>
      </c>
      <c r="T6" s="117">
        <f t="shared" si="1"/>
        <v>40</v>
      </c>
      <c r="U6" s="114">
        <f t="shared" si="1"/>
        <v>40</v>
      </c>
      <c r="V6" s="114">
        <f t="shared" si="1"/>
        <v>40</v>
      </c>
      <c r="W6" s="114">
        <f t="shared" si="1"/>
        <v>40</v>
      </c>
      <c r="X6" s="117">
        <f t="shared" si="1"/>
        <v>40</v>
      </c>
    </row>
    <row r="7" spans="2:24" s="9" customFormat="1" ht="15" customHeight="1">
      <c r="B7" s="113" t="s">
        <v>35</v>
      </c>
      <c r="C7" s="116">
        <f>+SUBTOTAL(105,C11:C102)</f>
        <v>0.0526956196</v>
      </c>
      <c r="D7" s="114">
        <f aca="true" t="shared" si="2" ref="D7:X7">+SUBTOTAL(105,D11:D102)</f>
        <v>414</v>
      </c>
      <c r="E7" s="115">
        <f t="shared" si="2"/>
        <v>3842.9057971</v>
      </c>
      <c r="F7" s="115">
        <f t="shared" si="2"/>
        <v>707</v>
      </c>
      <c r="G7" s="115">
        <f t="shared" si="2"/>
        <v>-208.7236706</v>
      </c>
      <c r="H7" s="116">
        <f t="shared" si="2"/>
        <v>12.149670123</v>
      </c>
      <c r="I7" s="114">
        <f t="shared" si="2"/>
        <v>72</v>
      </c>
      <c r="J7" s="115">
        <f t="shared" si="2"/>
        <v>176.68831169</v>
      </c>
      <c r="K7" s="115">
        <f t="shared" si="2"/>
        <v>-3.190555526</v>
      </c>
      <c r="L7" s="116">
        <f t="shared" si="2"/>
        <v>12.570080849</v>
      </c>
      <c r="M7" s="114">
        <f t="shared" si="2"/>
        <v>53</v>
      </c>
      <c r="N7" s="115">
        <f t="shared" si="2"/>
        <v>192.5487013</v>
      </c>
      <c r="O7" s="115">
        <f t="shared" si="2"/>
        <v>-3.006046335</v>
      </c>
      <c r="P7" s="116">
        <f t="shared" si="2"/>
        <v>17.041228379</v>
      </c>
      <c r="Q7" s="114">
        <f t="shared" si="2"/>
        <v>414</v>
      </c>
      <c r="R7" s="115">
        <f t="shared" si="2"/>
        <v>108</v>
      </c>
      <c r="S7" s="115">
        <f t="shared" si="2"/>
        <v>-1.678454544</v>
      </c>
      <c r="T7" s="116">
        <f t="shared" si="2"/>
        <v>10.660485832</v>
      </c>
      <c r="U7" s="114">
        <f t="shared" si="2"/>
        <v>412</v>
      </c>
      <c r="V7" s="115">
        <f t="shared" si="2"/>
        <v>18.96474359</v>
      </c>
      <c r="W7" s="115">
        <f t="shared" si="2"/>
        <v>-0.931231827</v>
      </c>
      <c r="X7" s="116">
        <f t="shared" si="2"/>
        <v>8.0022310816</v>
      </c>
    </row>
    <row r="8" spans="2:24" s="9" customFormat="1" ht="15">
      <c r="B8" s="113" t="s">
        <v>36</v>
      </c>
      <c r="C8" s="116">
        <f>+SUBTOTAL(104,C11:C102)</f>
        <v>1.038062342</v>
      </c>
      <c r="D8" s="114">
        <f aca="true" t="shared" si="3" ref="D8:X8">+SUBTOTAL(104,D11:D102)</f>
        <v>3251</v>
      </c>
      <c r="E8" s="115">
        <f t="shared" si="3"/>
        <v>6754.7848259</v>
      </c>
      <c r="F8" s="115">
        <f t="shared" si="3"/>
        <v>6037</v>
      </c>
      <c r="G8" s="115">
        <f t="shared" si="3"/>
        <v>69.514302002</v>
      </c>
      <c r="H8" s="116">
        <f t="shared" si="3"/>
        <v>33.38251006</v>
      </c>
      <c r="I8" s="114">
        <f t="shared" si="3"/>
        <v>475</v>
      </c>
      <c r="J8" s="115">
        <f t="shared" si="3"/>
        <v>258.36148649</v>
      </c>
      <c r="K8" s="115">
        <f t="shared" si="3"/>
        <v>1.6129026459</v>
      </c>
      <c r="L8" s="116">
        <f t="shared" si="3"/>
        <v>19.413580127</v>
      </c>
      <c r="M8" s="114">
        <f t="shared" si="3"/>
        <v>477</v>
      </c>
      <c r="N8" s="115">
        <f t="shared" si="3"/>
        <v>241.51785714</v>
      </c>
      <c r="O8" s="115">
        <f t="shared" si="3"/>
        <v>0.4710968905</v>
      </c>
      <c r="P8" s="116">
        <f t="shared" si="3"/>
        <v>25.645617077</v>
      </c>
      <c r="Q8" s="114">
        <f t="shared" si="3"/>
        <v>3251</v>
      </c>
      <c r="R8" s="115">
        <f t="shared" si="3"/>
        <v>147</v>
      </c>
      <c r="S8" s="115">
        <f t="shared" si="3"/>
        <v>1.5821874563</v>
      </c>
      <c r="T8" s="116">
        <f t="shared" si="3"/>
        <v>18.88512637</v>
      </c>
      <c r="U8" s="114">
        <f t="shared" si="3"/>
        <v>3215</v>
      </c>
      <c r="V8" s="115">
        <f t="shared" si="3"/>
        <v>47.683565891</v>
      </c>
      <c r="W8" s="115">
        <f t="shared" si="3"/>
        <v>0.7724098728</v>
      </c>
      <c r="X8" s="116">
        <f t="shared" si="3"/>
        <v>15.671922293</v>
      </c>
    </row>
    <row r="9" spans="1:32" s="89" customFormat="1" ht="18.75">
      <c r="A9" s="87"/>
      <c r="B9" s="88"/>
      <c r="C9" s="112"/>
      <c r="D9" s="135" t="s">
        <v>4</v>
      </c>
      <c r="E9" s="136"/>
      <c r="F9" s="136"/>
      <c r="G9" s="136"/>
      <c r="H9" s="136"/>
      <c r="I9" s="137" t="s">
        <v>6</v>
      </c>
      <c r="J9" s="138"/>
      <c r="K9" s="137"/>
      <c r="L9" s="137"/>
      <c r="M9" s="133" t="s">
        <v>5</v>
      </c>
      <c r="N9" s="134"/>
      <c r="O9" s="134"/>
      <c r="P9" s="134"/>
      <c r="Q9" s="141" t="s">
        <v>33</v>
      </c>
      <c r="R9" s="142"/>
      <c r="S9" s="142"/>
      <c r="T9" s="142"/>
      <c r="U9" s="139" t="s">
        <v>8</v>
      </c>
      <c r="V9" s="140"/>
      <c r="W9" s="140"/>
      <c r="X9" s="140"/>
      <c r="Y9" s="87"/>
      <c r="Z9" s="87"/>
      <c r="AA9" s="87"/>
      <c r="AB9" s="87"/>
      <c r="AC9" s="87"/>
      <c r="AD9" s="87"/>
      <c r="AE9" s="87"/>
      <c r="AF9" s="87"/>
    </row>
    <row r="10" spans="1:32" s="49" customFormat="1" ht="15">
      <c r="A10" s="34" t="s">
        <v>0</v>
      </c>
      <c r="B10" s="35" t="s">
        <v>28</v>
      </c>
      <c r="C10" s="68" t="s">
        <v>7</v>
      </c>
      <c r="D10" s="36" t="s">
        <v>13</v>
      </c>
      <c r="E10" s="37" t="s">
        <v>21</v>
      </c>
      <c r="F10" s="38" t="s">
        <v>23</v>
      </c>
      <c r="G10" s="37" t="s">
        <v>22</v>
      </c>
      <c r="H10" s="39" t="s">
        <v>24</v>
      </c>
      <c r="I10" s="40" t="s">
        <v>25</v>
      </c>
      <c r="J10" s="41" t="s">
        <v>26</v>
      </c>
      <c r="K10" s="41" t="s">
        <v>14</v>
      </c>
      <c r="L10" s="42" t="s">
        <v>15</v>
      </c>
      <c r="M10" s="43" t="s">
        <v>16</v>
      </c>
      <c r="N10" s="44" t="s">
        <v>17</v>
      </c>
      <c r="O10" s="44" t="s">
        <v>18</v>
      </c>
      <c r="P10" s="96" t="s">
        <v>19</v>
      </c>
      <c r="Q10" s="99" t="s">
        <v>29</v>
      </c>
      <c r="R10" s="99" t="s">
        <v>30</v>
      </c>
      <c r="S10" s="103" t="s">
        <v>31</v>
      </c>
      <c r="T10" s="99" t="s">
        <v>32</v>
      </c>
      <c r="U10" s="45" t="s">
        <v>11</v>
      </c>
      <c r="V10" s="46" t="s">
        <v>9</v>
      </c>
      <c r="W10" s="46" t="s">
        <v>10</v>
      </c>
      <c r="X10" s="47" t="s">
        <v>12</v>
      </c>
      <c r="Y10" s="48"/>
      <c r="Z10" s="48"/>
      <c r="AA10" s="48"/>
      <c r="AB10" s="48"/>
      <c r="AC10" s="48"/>
      <c r="AD10" s="48"/>
      <c r="AE10" s="48"/>
      <c r="AF10" s="48"/>
    </row>
    <row r="11" spans="1:24" ht="15">
      <c r="A11" s="1" t="s">
        <v>2</v>
      </c>
      <c r="B11" s="2">
        <v>1987</v>
      </c>
      <c r="C11" s="69">
        <v>0.0526956196</v>
      </c>
      <c r="D11" s="8">
        <v>1051</v>
      </c>
      <c r="E11" s="5">
        <v>5227.3549001</v>
      </c>
      <c r="F11" s="4">
        <v>2261</v>
      </c>
      <c r="G11" s="5">
        <v>-145.7096592</v>
      </c>
      <c r="H11" s="4">
        <v>24.659718709</v>
      </c>
      <c r="I11" s="13">
        <v>137</v>
      </c>
      <c r="J11" s="14">
        <v>189.68613139</v>
      </c>
      <c r="K11" s="14">
        <v>-3.01806176</v>
      </c>
      <c r="L11" s="15">
        <v>12.768071302</v>
      </c>
      <c r="M11" s="16" t="s">
        <v>27</v>
      </c>
      <c r="N11" s="7" t="s">
        <v>27</v>
      </c>
      <c r="O11" s="17" t="s">
        <v>27</v>
      </c>
      <c r="P11" s="97" t="s">
        <v>27</v>
      </c>
      <c r="Q11" s="100">
        <v>1051</v>
      </c>
      <c r="R11" s="100">
        <v>137</v>
      </c>
      <c r="S11" s="104">
        <v>1.5821874563</v>
      </c>
      <c r="T11" s="100">
        <v>12.718427797</v>
      </c>
      <c r="U11" s="73">
        <v>1050</v>
      </c>
      <c r="V11" s="74">
        <v>43.472666667</v>
      </c>
      <c r="W11" s="75">
        <v>0.7724098728</v>
      </c>
      <c r="X11" s="110">
        <v>10.3561502</v>
      </c>
    </row>
    <row r="12" spans="1:24" ht="15">
      <c r="A12" s="1" t="s">
        <v>2</v>
      </c>
      <c r="B12" s="2">
        <v>1988</v>
      </c>
      <c r="C12" s="69">
        <v>0.0769980633</v>
      </c>
      <c r="D12" s="8">
        <v>1319</v>
      </c>
      <c r="E12" s="5">
        <v>5411.5746778</v>
      </c>
      <c r="F12" s="4">
        <v>2686</v>
      </c>
      <c r="G12" s="5">
        <v>-164.2834703</v>
      </c>
      <c r="H12" s="4">
        <v>25.654921072</v>
      </c>
      <c r="I12" s="13">
        <v>109</v>
      </c>
      <c r="J12" s="14">
        <v>210.08256881</v>
      </c>
      <c r="K12" s="14">
        <v>-3.190555526</v>
      </c>
      <c r="L12" s="15">
        <v>12.570080849</v>
      </c>
      <c r="M12" s="16" t="s">
        <v>27</v>
      </c>
      <c r="N12" s="7" t="s">
        <v>27</v>
      </c>
      <c r="O12" s="17" t="s">
        <v>27</v>
      </c>
      <c r="P12" s="97" t="s">
        <v>27</v>
      </c>
      <c r="Q12" s="100">
        <v>1319</v>
      </c>
      <c r="R12" s="100">
        <v>136</v>
      </c>
      <c r="S12" s="104">
        <v>0.9455491895</v>
      </c>
      <c r="T12" s="100">
        <v>13.308333725</v>
      </c>
      <c r="U12" s="73">
        <v>1316</v>
      </c>
      <c r="V12" s="74">
        <v>42.428951368</v>
      </c>
      <c r="W12" s="75">
        <v>0.7400130937</v>
      </c>
      <c r="X12" s="110">
        <v>10.804632311</v>
      </c>
    </row>
    <row r="13" spans="1:24" ht="15">
      <c r="A13" s="1" t="s">
        <v>2</v>
      </c>
      <c r="B13" s="2">
        <v>1989</v>
      </c>
      <c r="C13" s="69">
        <v>0.1558689459</v>
      </c>
      <c r="D13" s="8">
        <v>1388</v>
      </c>
      <c r="E13" s="5">
        <v>5402.0403458</v>
      </c>
      <c r="F13" s="4">
        <v>2959</v>
      </c>
      <c r="G13" s="5">
        <v>-134.1333417</v>
      </c>
      <c r="H13" s="4">
        <v>26.090079757</v>
      </c>
      <c r="I13" s="13">
        <v>113</v>
      </c>
      <c r="J13" s="14">
        <v>218.27433628</v>
      </c>
      <c r="K13" s="14">
        <v>-2.207791913</v>
      </c>
      <c r="L13" s="15">
        <v>13.178055292</v>
      </c>
      <c r="M13" s="16" t="s">
        <v>27</v>
      </c>
      <c r="N13" s="7" t="s">
        <v>27</v>
      </c>
      <c r="O13" s="17" t="s">
        <v>27</v>
      </c>
      <c r="P13" s="97" t="s">
        <v>27</v>
      </c>
      <c r="Q13" s="100">
        <v>1388</v>
      </c>
      <c r="R13" s="100">
        <v>138</v>
      </c>
      <c r="S13" s="104">
        <v>0.6440286858</v>
      </c>
      <c r="T13" s="100">
        <v>14.093724127</v>
      </c>
      <c r="U13" s="73">
        <v>1383</v>
      </c>
      <c r="V13" s="74">
        <v>40.154446855</v>
      </c>
      <c r="W13" s="75">
        <v>0.5735381392</v>
      </c>
      <c r="X13" s="110">
        <v>11.583610106</v>
      </c>
    </row>
    <row r="14" spans="1:24" ht="15">
      <c r="A14" s="1" t="s">
        <v>2</v>
      </c>
      <c r="B14" s="2">
        <v>1990</v>
      </c>
      <c r="C14" s="69">
        <v>0.1145018541</v>
      </c>
      <c r="D14" s="8">
        <v>1667</v>
      </c>
      <c r="E14" s="5">
        <v>5632.9172166</v>
      </c>
      <c r="F14" s="4">
        <v>3317</v>
      </c>
      <c r="G14" s="5">
        <v>-118.2419522</v>
      </c>
      <c r="H14" s="4">
        <v>27.072204703</v>
      </c>
      <c r="I14" s="13">
        <v>156</v>
      </c>
      <c r="J14" s="14">
        <v>234.58974359</v>
      </c>
      <c r="K14" s="14">
        <v>-1.815919454</v>
      </c>
      <c r="L14" s="15">
        <v>13.422907089</v>
      </c>
      <c r="M14" s="16" t="s">
        <v>27</v>
      </c>
      <c r="N14" s="7" t="s">
        <v>27</v>
      </c>
      <c r="O14" s="17" t="s">
        <v>27</v>
      </c>
      <c r="P14" s="97" t="s">
        <v>27</v>
      </c>
      <c r="Q14" s="100">
        <v>1667</v>
      </c>
      <c r="R14" s="100">
        <v>140</v>
      </c>
      <c r="S14" s="104">
        <v>0.2848122868</v>
      </c>
      <c r="T14" s="100">
        <v>14.316241571</v>
      </c>
      <c r="U14" s="73">
        <v>1664</v>
      </c>
      <c r="V14" s="74">
        <v>38.837199519</v>
      </c>
      <c r="W14" s="75">
        <v>0.5773771251</v>
      </c>
      <c r="X14" s="110">
        <v>11.807294493</v>
      </c>
    </row>
    <row r="15" spans="1:24" ht="15">
      <c r="A15" s="1" t="s">
        <v>2</v>
      </c>
      <c r="B15" s="2">
        <v>1991</v>
      </c>
      <c r="C15" s="69">
        <v>0.1733596105</v>
      </c>
      <c r="D15" s="8">
        <v>1780</v>
      </c>
      <c r="E15" s="5">
        <v>5562.9404494</v>
      </c>
      <c r="F15" s="4">
        <v>3506</v>
      </c>
      <c r="G15" s="5">
        <v>-130.6702333</v>
      </c>
      <c r="H15" s="4">
        <v>26.782218768</v>
      </c>
      <c r="I15" s="13">
        <v>155</v>
      </c>
      <c r="J15" s="14">
        <v>236.21290323</v>
      </c>
      <c r="K15" s="14">
        <v>-1.876506905</v>
      </c>
      <c r="L15" s="15">
        <v>13.332356121</v>
      </c>
      <c r="M15" s="16">
        <v>53</v>
      </c>
      <c r="N15" s="7">
        <v>217.39622642</v>
      </c>
      <c r="O15" s="17">
        <v>-2.852068719</v>
      </c>
      <c r="P15" s="97">
        <v>19.874783676</v>
      </c>
      <c r="Q15" s="100">
        <v>1780</v>
      </c>
      <c r="R15" s="100">
        <v>139</v>
      </c>
      <c r="S15" s="104">
        <v>0.5140121864</v>
      </c>
      <c r="T15" s="100">
        <v>13.921113597</v>
      </c>
      <c r="U15" s="73">
        <v>1777</v>
      </c>
      <c r="V15" s="74">
        <v>37.866572876</v>
      </c>
      <c r="W15" s="75">
        <v>0.5376840828</v>
      </c>
      <c r="X15" s="110">
        <v>11.448578014</v>
      </c>
    </row>
    <row r="16" spans="1:24" ht="15">
      <c r="A16" s="1" t="s">
        <v>2</v>
      </c>
      <c r="B16" s="2">
        <v>1992</v>
      </c>
      <c r="C16" s="69">
        <v>0.2035641293</v>
      </c>
      <c r="D16" s="8">
        <v>2096</v>
      </c>
      <c r="E16" s="5">
        <v>5724.4451336</v>
      </c>
      <c r="F16" s="4">
        <v>3860</v>
      </c>
      <c r="G16" s="5">
        <v>-121.8789616</v>
      </c>
      <c r="H16" s="4">
        <v>27.566911658</v>
      </c>
      <c r="I16" s="13">
        <v>202</v>
      </c>
      <c r="J16" s="14">
        <v>243.55445545</v>
      </c>
      <c r="K16" s="14">
        <v>-1.848070859</v>
      </c>
      <c r="L16" s="15">
        <v>13.809001816</v>
      </c>
      <c r="M16" s="16">
        <v>71</v>
      </c>
      <c r="N16" s="7">
        <v>231.28169014</v>
      </c>
      <c r="O16" s="17">
        <v>-2.720700731</v>
      </c>
      <c r="P16" s="97">
        <v>20.522075667</v>
      </c>
      <c r="Q16" s="100">
        <v>2096</v>
      </c>
      <c r="R16" s="100">
        <v>142</v>
      </c>
      <c r="S16" s="104">
        <v>0.3820352267</v>
      </c>
      <c r="T16" s="100">
        <v>14.274844405</v>
      </c>
      <c r="U16" s="73">
        <v>2087</v>
      </c>
      <c r="V16" s="74">
        <v>37.063392429</v>
      </c>
      <c r="W16" s="75">
        <v>0.5716950682</v>
      </c>
      <c r="X16" s="110">
        <v>11.808119378</v>
      </c>
    </row>
    <row r="17" spans="1:24" ht="15">
      <c r="A17" s="1" t="s">
        <v>2</v>
      </c>
      <c r="B17" s="2">
        <v>1993</v>
      </c>
      <c r="C17" s="69">
        <v>0.290849838</v>
      </c>
      <c r="D17" s="8">
        <v>2355</v>
      </c>
      <c r="E17" s="5">
        <v>5816.2021231</v>
      </c>
      <c r="F17" s="4">
        <v>4350</v>
      </c>
      <c r="G17" s="5">
        <v>-104.1543716</v>
      </c>
      <c r="H17" s="4">
        <v>28.090064138</v>
      </c>
      <c r="I17" s="13">
        <v>242</v>
      </c>
      <c r="J17" s="14">
        <v>235.61983471</v>
      </c>
      <c r="K17" s="14">
        <v>-2.047748213</v>
      </c>
      <c r="L17" s="15">
        <v>14.434231</v>
      </c>
      <c r="M17" s="16">
        <v>92</v>
      </c>
      <c r="N17" s="7">
        <v>220.29347826</v>
      </c>
      <c r="O17" s="17">
        <v>-2.555144434</v>
      </c>
      <c r="P17" s="97">
        <v>20.968002529</v>
      </c>
      <c r="Q17" s="100">
        <v>2355</v>
      </c>
      <c r="R17" s="100">
        <v>144</v>
      </c>
      <c r="S17" s="104">
        <v>0.6505119607</v>
      </c>
      <c r="T17" s="100">
        <v>14.544363567</v>
      </c>
      <c r="U17" s="73">
        <v>2335</v>
      </c>
      <c r="V17" s="74">
        <v>38.422997859</v>
      </c>
      <c r="W17" s="75">
        <v>0.5312045094</v>
      </c>
      <c r="X17" s="110">
        <v>12.003109009</v>
      </c>
    </row>
    <row r="18" spans="1:24" ht="15">
      <c r="A18" s="1" t="s">
        <v>2</v>
      </c>
      <c r="B18" s="2">
        <v>1994</v>
      </c>
      <c r="C18" s="69">
        <v>0.2499525834</v>
      </c>
      <c r="D18" s="8">
        <v>2379</v>
      </c>
      <c r="E18" s="5">
        <v>5941.9209752</v>
      </c>
      <c r="F18" s="4">
        <v>4743</v>
      </c>
      <c r="G18" s="5">
        <v>-72.36222637</v>
      </c>
      <c r="H18" s="4">
        <v>27.303595193</v>
      </c>
      <c r="I18" s="13">
        <v>282</v>
      </c>
      <c r="J18" s="14">
        <v>235.78014184</v>
      </c>
      <c r="K18" s="14">
        <v>-1.62770641</v>
      </c>
      <c r="L18" s="15">
        <v>14.364442827</v>
      </c>
      <c r="M18" s="16">
        <v>158</v>
      </c>
      <c r="N18" s="7">
        <v>229.50632911</v>
      </c>
      <c r="O18" s="17">
        <v>-2.15142298</v>
      </c>
      <c r="P18" s="97">
        <v>20.489396246</v>
      </c>
      <c r="Q18" s="100">
        <v>2379</v>
      </c>
      <c r="R18" s="100">
        <v>142</v>
      </c>
      <c r="S18" s="104">
        <v>1.0924889429</v>
      </c>
      <c r="T18" s="100">
        <v>14.132683813</v>
      </c>
      <c r="U18" s="73">
        <v>2371</v>
      </c>
      <c r="V18" s="74">
        <v>37.737452552</v>
      </c>
      <c r="W18" s="75">
        <v>0.392753201</v>
      </c>
      <c r="X18" s="110">
        <v>11.897384917</v>
      </c>
    </row>
    <row r="19" spans="1:24" ht="15">
      <c r="A19" s="1" t="s">
        <v>2</v>
      </c>
      <c r="B19" s="2">
        <v>1995</v>
      </c>
      <c r="C19" s="69">
        <v>0.2996619718</v>
      </c>
      <c r="D19" s="8">
        <v>2588</v>
      </c>
      <c r="E19" s="5">
        <v>6101.196677</v>
      </c>
      <c r="F19" s="4">
        <v>5012</v>
      </c>
      <c r="G19" s="5">
        <v>-44.05537772</v>
      </c>
      <c r="H19" s="4">
        <v>27.513907622</v>
      </c>
      <c r="I19" s="13">
        <v>293</v>
      </c>
      <c r="J19" s="14">
        <v>244.38566553</v>
      </c>
      <c r="K19" s="14">
        <v>-1.197837701</v>
      </c>
      <c r="L19" s="15">
        <v>14.327549211</v>
      </c>
      <c r="M19" s="16">
        <v>203</v>
      </c>
      <c r="N19" s="7">
        <v>224.79310345</v>
      </c>
      <c r="O19" s="17">
        <v>-1.736525446</v>
      </c>
      <c r="P19" s="97">
        <v>20.727154061</v>
      </c>
      <c r="Q19" s="100">
        <v>2588</v>
      </c>
      <c r="R19" s="100">
        <v>143</v>
      </c>
      <c r="S19" s="104">
        <v>1.3528398272</v>
      </c>
      <c r="T19" s="100">
        <v>14.289586672</v>
      </c>
      <c r="U19" s="73">
        <v>2570</v>
      </c>
      <c r="V19" s="74">
        <v>37.654046693</v>
      </c>
      <c r="W19" s="75">
        <v>0.3958616712</v>
      </c>
      <c r="X19" s="110">
        <v>11.964395784</v>
      </c>
    </row>
    <row r="20" spans="1:24" ht="15">
      <c r="A20" s="1" t="s">
        <v>2</v>
      </c>
      <c r="B20" s="2">
        <v>1996</v>
      </c>
      <c r="C20" s="69">
        <v>0.3149048892</v>
      </c>
      <c r="D20" s="8">
        <v>2520</v>
      </c>
      <c r="E20" s="5">
        <v>6265.1678571</v>
      </c>
      <c r="F20" s="4">
        <v>4938</v>
      </c>
      <c r="G20" s="5">
        <v>-44.75077512</v>
      </c>
      <c r="H20" s="4">
        <v>27.228203726</v>
      </c>
      <c r="I20" s="13">
        <v>332</v>
      </c>
      <c r="J20" s="14">
        <v>249.94277108</v>
      </c>
      <c r="K20" s="14">
        <v>-0.872791813</v>
      </c>
      <c r="L20" s="15">
        <v>14.237939984</v>
      </c>
      <c r="M20" s="16">
        <v>273</v>
      </c>
      <c r="N20" s="7">
        <v>230.63736264</v>
      </c>
      <c r="O20" s="17">
        <v>-1.597955029</v>
      </c>
      <c r="P20" s="97">
        <v>20.380958257</v>
      </c>
      <c r="Q20" s="100">
        <v>2520</v>
      </c>
      <c r="R20" s="100">
        <v>144</v>
      </c>
      <c r="S20" s="104">
        <v>1.3484383335</v>
      </c>
      <c r="T20" s="100">
        <v>13.958724791</v>
      </c>
      <c r="U20" s="73">
        <v>2497</v>
      </c>
      <c r="V20" s="74">
        <v>37.848698438</v>
      </c>
      <c r="W20" s="75">
        <v>0.25925263</v>
      </c>
      <c r="X20" s="110">
        <v>11.724684038</v>
      </c>
    </row>
    <row r="21" spans="1:24" ht="15">
      <c r="A21" s="1" t="s">
        <v>2</v>
      </c>
      <c r="B21" s="2">
        <v>1997</v>
      </c>
      <c r="C21" s="69">
        <v>0.3541528142</v>
      </c>
      <c r="D21" s="8">
        <v>2725</v>
      </c>
      <c r="E21" s="5">
        <v>6310.5159633</v>
      </c>
      <c r="F21" s="4">
        <v>5248</v>
      </c>
      <c r="G21" s="5">
        <v>-39.61872377</v>
      </c>
      <c r="H21" s="4">
        <v>27.877907012</v>
      </c>
      <c r="I21" s="13">
        <v>348</v>
      </c>
      <c r="J21" s="14">
        <v>256.01436782</v>
      </c>
      <c r="K21" s="14">
        <v>-0.375535742</v>
      </c>
      <c r="L21" s="15">
        <v>14.708821824</v>
      </c>
      <c r="M21" s="16">
        <v>346</v>
      </c>
      <c r="N21" s="7">
        <v>235.10693642</v>
      </c>
      <c r="O21" s="17">
        <v>-1.317776306</v>
      </c>
      <c r="P21" s="97">
        <v>20.999419447</v>
      </c>
      <c r="Q21" s="100">
        <v>2725</v>
      </c>
      <c r="R21" s="100">
        <v>146</v>
      </c>
      <c r="S21" s="104">
        <v>1.1356220366</v>
      </c>
      <c r="T21" s="100">
        <v>14.410912553</v>
      </c>
      <c r="U21" s="73">
        <v>2705</v>
      </c>
      <c r="V21" s="74">
        <v>39.663696858</v>
      </c>
      <c r="W21" s="75">
        <v>0.1345226938</v>
      </c>
      <c r="X21" s="110">
        <v>12.07066925</v>
      </c>
    </row>
    <row r="22" spans="1:24" ht="15">
      <c r="A22" s="1" t="s">
        <v>2</v>
      </c>
      <c r="B22" s="2">
        <v>1998</v>
      </c>
      <c r="C22" s="69">
        <v>0.3789751389</v>
      </c>
      <c r="D22" s="8">
        <v>3019</v>
      </c>
      <c r="E22" s="5">
        <v>6346.0039748</v>
      </c>
      <c r="F22" s="4">
        <v>5583</v>
      </c>
      <c r="G22" s="5">
        <v>-19.08218777</v>
      </c>
      <c r="H22" s="4">
        <v>28.879450654</v>
      </c>
      <c r="I22" s="13">
        <v>380</v>
      </c>
      <c r="J22" s="14">
        <v>255.74736842</v>
      </c>
      <c r="K22" s="14">
        <v>-0.296120123</v>
      </c>
      <c r="L22" s="15">
        <v>15.383928764</v>
      </c>
      <c r="M22" s="16">
        <v>382</v>
      </c>
      <c r="N22" s="7">
        <v>234.04188482</v>
      </c>
      <c r="O22" s="17">
        <v>-0.734634005</v>
      </c>
      <c r="P22" s="97">
        <v>21.836824373</v>
      </c>
      <c r="Q22" s="100">
        <v>3019</v>
      </c>
      <c r="R22" s="100">
        <v>143</v>
      </c>
      <c r="S22" s="104">
        <v>0.6152840318</v>
      </c>
      <c r="T22" s="100">
        <v>15.076683083</v>
      </c>
      <c r="U22" s="73">
        <v>2992</v>
      </c>
      <c r="V22" s="74">
        <v>39.602941176</v>
      </c>
      <c r="W22" s="75">
        <v>0.0579056086</v>
      </c>
      <c r="X22" s="110">
        <v>12.663989672</v>
      </c>
    </row>
    <row r="23" spans="1:24" ht="15">
      <c r="A23" s="1" t="s">
        <v>2</v>
      </c>
      <c r="B23" s="2">
        <v>1999</v>
      </c>
      <c r="C23" s="69">
        <v>0.4146869388</v>
      </c>
      <c r="D23" s="8">
        <v>3251</v>
      </c>
      <c r="E23" s="5">
        <v>6420.6336512</v>
      </c>
      <c r="F23" s="4">
        <v>6037</v>
      </c>
      <c r="G23" s="5">
        <v>-4.098775351</v>
      </c>
      <c r="H23" s="4">
        <v>28.363429187</v>
      </c>
      <c r="I23" s="13">
        <v>446</v>
      </c>
      <c r="J23" s="14">
        <v>255.06950673</v>
      </c>
      <c r="K23" s="14">
        <v>-0.73098551</v>
      </c>
      <c r="L23" s="15">
        <v>15.572393849</v>
      </c>
      <c r="M23" s="16">
        <v>450</v>
      </c>
      <c r="N23" s="7">
        <v>237.06222222</v>
      </c>
      <c r="O23" s="17">
        <v>-0.251961561</v>
      </c>
      <c r="P23" s="97">
        <v>21.616663462</v>
      </c>
      <c r="Q23" s="100">
        <v>3251</v>
      </c>
      <c r="R23" s="100">
        <v>145</v>
      </c>
      <c r="S23" s="104">
        <v>0.2838312992</v>
      </c>
      <c r="T23" s="100">
        <v>14.715155606</v>
      </c>
      <c r="U23" s="73">
        <v>3215</v>
      </c>
      <c r="V23" s="74">
        <v>39.014650078</v>
      </c>
      <c r="W23" s="75">
        <v>0.0069501047</v>
      </c>
      <c r="X23" s="110">
        <v>12.447698262</v>
      </c>
    </row>
    <row r="24" spans="1:24" ht="15">
      <c r="A24" s="1" t="s">
        <v>2</v>
      </c>
      <c r="B24" s="2">
        <v>2000</v>
      </c>
      <c r="C24" s="69">
        <v>0.3954690818</v>
      </c>
      <c r="D24" s="8">
        <v>3148</v>
      </c>
      <c r="E24" s="5">
        <v>6484.8506989</v>
      </c>
      <c r="F24" s="4">
        <v>5533</v>
      </c>
      <c r="G24" s="5">
        <v>0</v>
      </c>
      <c r="H24" s="4">
        <v>28.535777878</v>
      </c>
      <c r="I24" s="13">
        <v>457</v>
      </c>
      <c r="J24" s="14">
        <v>253.47045952</v>
      </c>
      <c r="K24" s="14">
        <v>0</v>
      </c>
      <c r="L24" s="15">
        <v>15.383349402</v>
      </c>
      <c r="M24" s="16">
        <v>458</v>
      </c>
      <c r="N24" s="7">
        <v>234.7139738</v>
      </c>
      <c r="O24" s="17">
        <v>0</v>
      </c>
      <c r="P24" s="97">
        <v>21.688944304</v>
      </c>
      <c r="Q24" s="100">
        <v>3148</v>
      </c>
      <c r="R24" s="100">
        <v>144</v>
      </c>
      <c r="S24" s="104">
        <v>0</v>
      </c>
      <c r="T24" s="100">
        <v>14.536697586</v>
      </c>
      <c r="U24" s="73">
        <v>3116</v>
      </c>
      <c r="V24" s="74">
        <v>37.785237484</v>
      </c>
      <c r="W24" s="75">
        <v>0</v>
      </c>
      <c r="X24" s="110">
        <v>12.268802725</v>
      </c>
    </row>
    <row r="25" spans="1:24" ht="15">
      <c r="A25" s="1" t="s">
        <v>2</v>
      </c>
      <c r="B25" s="2">
        <v>2001</v>
      </c>
      <c r="C25" s="69">
        <v>0.4647170308</v>
      </c>
      <c r="D25" s="8">
        <v>3089</v>
      </c>
      <c r="E25" s="5">
        <v>6503.932988</v>
      </c>
      <c r="F25" s="4">
        <v>5426</v>
      </c>
      <c r="G25" s="5">
        <v>5.6720972826</v>
      </c>
      <c r="H25" s="4">
        <v>28.915523406</v>
      </c>
      <c r="I25" s="13">
        <v>475</v>
      </c>
      <c r="J25" s="14">
        <v>254.50105263</v>
      </c>
      <c r="K25" s="14">
        <v>0.1675412202</v>
      </c>
      <c r="L25" s="15">
        <v>15.484257164</v>
      </c>
      <c r="M25" s="16">
        <v>477</v>
      </c>
      <c r="N25" s="7">
        <v>233.36687631</v>
      </c>
      <c r="O25" s="17">
        <v>0.1160072173</v>
      </c>
      <c r="P25" s="97">
        <v>21.930042644</v>
      </c>
      <c r="Q25" s="100">
        <v>3089</v>
      </c>
      <c r="R25" s="100">
        <v>146</v>
      </c>
      <c r="S25" s="104">
        <v>0.7295070185</v>
      </c>
      <c r="T25" s="100">
        <v>14.669259513</v>
      </c>
      <c r="U25" s="73">
        <v>3065</v>
      </c>
      <c r="V25" s="74">
        <v>34.375138662</v>
      </c>
      <c r="W25" s="75">
        <v>-0.133658824</v>
      </c>
      <c r="X25" s="110">
        <v>12.197591296</v>
      </c>
    </row>
    <row r="26" spans="1:24" ht="15">
      <c r="A26" s="1" t="s">
        <v>2</v>
      </c>
      <c r="B26" s="2">
        <v>2002</v>
      </c>
      <c r="C26" s="69">
        <v>0.4610706718</v>
      </c>
      <c r="D26" s="8">
        <v>3074</v>
      </c>
      <c r="E26" s="5">
        <v>6554.2404034</v>
      </c>
      <c r="F26" s="4">
        <v>5486</v>
      </c>
      <c r="G26" s="5">
        <v>21.595092356</v>
      </c>
      <c r="H26" s="4">
        <v>28.474822822</v>
      </c>
      <c r="I26" s="13">
        <v>417</v>
      </c>
      <c r="J26" s="14">
        <v>253.78657074</v>
      </c>
      <c r="K26" s="14">
        <v>0.1249520036</v>
      </c>
      <c r="L26" s="15">
        <v>15.522052651</v>
      </c>
      <c r="M26" s="16">
        <v>421</v>
      </c>
      <c r="N26" s="7">
        <v>236.76247031</v>
      </c>
      <c r="O26" s="17">
        <v>0.0324697144</v>
      </c>
      <c r="P26" s="97">
        <v>21.810851433</v>
      </c>
      <c r="Q26" s="100">
        <v>3074</v>
      </c>
      <c r="R26" s="100">
        <v>147</v>
      </c>
      <c r="S26" s="104">
        <v>0.8366278298</v>
      </c>
      <c r="T26" s="100">
        <v>14.549202307</v>
      </c>
      <c r="U26" s="73">
        <v>3051</v>
      </c>
      <c r="V26" s="74">
        <v>32.106096362</v>
      </c>
      <c r="W26" s="75">
        <v>-0.266174614</v>
      </c>
      <c r="X26" s="110">
        <v>12.004489782</v>
      </c>
    </row>
    <row r="27" spans="1:24" ht="15">
      <c r="A27" s="1" t="s">
        <v>2</v>
      </c>
      <c r="B27" s="2">
        <v>2003</v>
      </c>
      <c r="C27" s="69">
        <v>0.5298398447</v>
      </c>
      <c r="D27" s="8">
        <v>3124</v>
      </c>
      <c r="E27" s="5">
        <v>6618.1245198</v>
      </c>
      <c r="F27" s="4">
        <v>5784</v>
      </c>
      <c r="G27" s="5">
        <v>3.7424814123</v>
      </c>
      <c r="H27" s="4">
        <v>27.261915975</v>
      </c>
      <c r="I27" s="13">
        <v>398</v>
      </c>
      <c r="J27" s="14">
        <v>255.99497487</v>
      </c>
      <c r="K27" s="14">
        <v>0.1988788168</v>
      </c>
      <c r="L27" s="15">
        <v>14.913971841</v>
      </c>
      <c r="M27" s="16">
        <v>398</v>
      </c>
      <c r="N27" s="7">
        <v>238.33668342</v>
      </c>
      <c r="O27" s="17">
        <v>-0.35359847</v>
      </c>
      <c r="P27" s="97">
        <v>21.013970007</v>
      </c>
      <c r="Q27" s="100">
        <v>3124</v>
      </c>
      <c r="R27" s="100">
        <v>143</v>
      </c>
      <c r="S27" s="104">
        <v>0.4687856486</v>
      </c>
      <c r="T27" s="100">
        <v>13.718041668</v>
      </c>
      <c r="U27" s="73">
        <v>3074</v>
      </c>
      <c r="V27" s="74">
        <v>27.662621991</v>
      </c>
      <c r="W27" s="75">
        <v>-0.326992852</v>
      </c>
      <c r="X27" s="110">
        <v>11.086156044</v>
      </c>
    </row>
    <row r="28" spans="1:24" ht="15">
      <c r="A28" s="1" t="s">
        <v>2</v>
      </c>
      <c r="B28" s="2">
        <v>2004</v>
      </c>
      <c r="C28" s="69">
        <v>0.6153245719</v>
      </c>
      <c r="D28" s="8">
        <v>2738</v>
      </c>
      <c r="E28" s="5">
        <v>6732.1497443</v>
      </c>
      <c r="F28" s="4">
        <v>5442</v>
      </c>
      <c r="G28" s="5">
        <v>11.210225224</v>
      </c>
      <c r="H28" s="4">
        <v>26.897668137</v>
      </c>
      <c r="I28" s="13">
        <v>447</v>
      </c>
      <c r="J28" s="14">
        <v>250.87695749</v>
      </c>
      <c r="K28" s="14">
        <v>0.4940937216</v>
      </c>
      <c r="L28" s="15">
        <v>15.322541959</v>
      </c>
      <c r="M28" s="16">
        <v>448</v>
      </c>
      <c r="N28" s="7">
        <v>241.51785714</v>
      </c>
      <c r="O28" s="17">
        <v>-0.215321095</v>
      </c>
      <c r="P28" s="97">
        <v>20.873569163</v>
      </c>
      <c r="Q28" s="100">
        <v>2738</v>
      </c>
      <c r="R28" s="100">
        <v>141</v>
      </c>
      <c r="S28" s="104">
        <v>0.402790546</v>
      </c>
      <c r="T28" s="100">
        <v>13.577554965</v>
      </c>
      <c r="U28" s="73">
        <v>2694</v>
      </c>
      <c r="V28" s="74">
        <v>24.601224944</v>
      </c>
      <c r="W28" s="75">
        <v>-0.448355962</v>
      </c>
      <c r="X28" s="110">
        <v>10.626320033</v>
      </c>
    </row>
    <row r="29" spans="1:24" ht="15">
      <c r="A29" s="1" t="s">
        <v>2</v>
      </c>
      <c r="B29" s="2">
        <v>2005</v>
      </c>
      <c r="C29" s="69">
        <v>0.5421451018</v>
      </c>
      <c r="D29" s="8">
        <v>2450</v>
      </c>
      <c r="E29" s="5">
        <v>6649.7261224</v>
      </c>
      <c r="F29" s="4">
        <v>5364</v>
      </c>
      <c r="G29" s="5">
        <v>15.815246983</v>
      </c>
      <c r="H29" s="4">
        <v>24.654803878</v>
      </c>
      <c r="I29" s="13">
        <v>291</v>
      </c>
      <c r="J29" s="14">
        <v>249.26804124</v>
      </c>
      <c r="K29" s="14">
        <v>0.2859861394</v>
      </c>
      <c r="L29" s="15">
        <v>13.928406957</v>
      </c>
      <c r="M29" s="16">
        <v>291</v>
      </c>
      <c r="N29" s="7">
        <v>239.89690722</v>
      </c>
      <c r="O29" s="17">
        <v>-0.00859341</v>
      </c>
      <c r="P29" s="97">
        <v>19.243075859</v>
      </c>
      <c r="Q29" s="100">
        <v>2450</v>
      </c>
      <c r="R29" s="100">
        <v>141</v>
      </c>
      <c r="S29" s="104">
        <v>0.2535907839</v>
      </c>
      <c r="T29" s="100">
        <v>12.144436756</v>
      </c>
      <c r="U29" s="73">
        <v>2417</v>
      </c>
      <c r="V29" s="74">
        <v>21.102978899</v>
      </c>
      <c r="W29" s="75">
        <v>-0.434897574</v>
      </c>
      <c r="X29" s="110">
        <v>9.2054283672</v>
      </c>
    </row>
    <row r="30" spans="1:24" ht="15">
      <c r="A30" s="1" t="s">
        <v>2</v>
      </c>
      <c r="B30" s="2">
        <v>2006</v>
      </c>
      <c r="C30" s="69">
        <v>0.5755596036</v>
      </c>
      <c r="D30" s="8">
        <v>1608</v>
      </c>
      <c r="E30" s="5">
        <v>6754.7848259</v>
      </c>
      <c r="F30" s="4">
        <v>5352</v>
      </c>
      <c r="G30" s="5">
        <v>26.234974861</v>
      </c>
      <c r="H30" s="4">
        <v>20.940869021</v>
      </c>
      <c r="I30" s="13">
        <v>149</v>
      </c>
      <c r="J30" s="14">
        <v>243.40939597</v>
      </c>
      <c r="K30" s="14">
        <v>-0.882410857</v>
      </c>
      <c r="L30" s="15">
        <v>12.706812946</v>
      </c>
      <c r="M30" s="16">
        <v>149</v>
      </c>
      <c r="N30" s="7">
        <v>241.37583893</v>
      </c>
      <c r="O30" s="17">
        <v>0.1830037854</v>
      </c>
      <c r="P30" s="97">
        <v>17.041228379</v>
      </c>
      <c r="Q30" s="100">
        <v>1608</v>
      </c>
      <c r="R30" s="100">
        <v>126</v>
      </c>
      <c r="S30" s="104">
        <v>-0.102022741</v>
      </c>
      <c r="T30" s="100">
        <v>10.660485832</v>
      </c>
      <c r="U30" s="73">
        <v>624</v>
      </c>
      <c r="V30" s="74">
        <v>18.96474359</v>
      </c>
      <c r="W30" s="75">
        <v>-0.48842157</v>
      </c>
      <c r="X30" s="110">
        <v>8.0022310816</v>
      </c>
    </row>
    <row r="31" spans="1:24" ht="15">
      <c r="A31" s="1" t="s">
        <v>2</v>
      </c>
      <c r="B31" s="2">
        <v>2007</v>
      </c>
      <c r="C31" s="69">
        <v>0.6384238208</v>
      </c>
      <c r="D31" s="8" t="s">
        <v>27</v>
      </c>
      <c r="E31" s="5" t="s">
        <v>27</v>
      </c>
      <c r="F31" s="4">
        <v>4767</v>
      </c>
      <c r="G31" s="5">
        <v>47.020138254</v>
      </c>
      <c r="H31" s="4">
        <v>15.304810363</v>
      </c>
      <c r="I31" s="13" t="s">
        <v>27</v>
      </c>
      <c r="J31" s="14" t="s">
        <v>27</v>
      </c>
      <c r="K31" s="14" t="s">
        <v>27</v>
      </c>
      <c r="L31" s="15" t="s">
        <v>27</v>
      </c>
      <c r="M31" s="16" t="s">
        <v>27</v>
      </c>
      <c r="N31" s="7" t="s">
        <v>27</v>
      </c>
      <c r="O31" s="17" t="s">
        <v>27</v>
      </c>
      <c r="P31" s="97" t="s">
        <v>27</v>
      </c>
      <c r="Q31" s="100" t="s">
        <v>27</v>
      </c>
      <c r="R31" s="100" t="s">
        <v>27</v>
      </c>
      <c r="S31" s="104" t="s">
        <v>27</v>
      </c>
      <c r="T31" s="100" t="s">
        <v>27</v>
      </c>
      <c r="U31" s="73" t="s">
        <v>27</v>
      </c>
      <c r="V31" s="74" t="s">
        <v>27</v>
      </c>
      <c r="W31" s="75" t="s">
        <v>27</v>
      </c>
      <c r="X31" s="110" t="s">
        <v>27</v>
      </c>
    </row>
    <row r="32" spans="1:24" ht="15">
      <c r="A32" s="1" t="s">
        <v>2</v>
      </c>
      <c r="B32" s="2">
        <v>2008</v>
      </c>
      <c r="C32" s="69">
        <v>0.7198172109</v>
      </c>
      <c r="D32" s="8" t="s">
        <v>27</v>
      </c>
      <c r="E32" s="5" t="s">
        <v>27</v>
      </c>
      <c r="F32" s="4">
        <v>4210</v>
      </c>
      <c r="G32" s="5">
        <v>52.999168133</v>
      </c>
      <c r="H32" s="4">
        <v>12.8347981</v>
      </c>
      <c r="I32" s="13" t="s">
        <v>27</v>
      </c>
      <c r="J32" s="14" t="s">
        <v>27</v>
      </c>
      <c r="K32" s="14" t="s">
        <v>27</v>
      </c>
      <c r="L32" s="15" t="s">
        <v>27</v>
      </c>
      <c r="M32" s="16" t="s">
        <v>27</v>
      </c>
      <c r="N32" s="7" t="s">
        <v>27</v>
      </c>
      <c r="O32" s="17" t="s">
        <v>27</v>
      </c>
      <c r="P32" s="97" t="s">
        <v>27</v>
      </c>
      <c r="Q32" s="100" t="s">
        <v>27</v>
      </c>
      <c r="R32" s="100" t="s">
        <v>27</v>
      </c>
      <c r="S32" s="104" t="s">
        <v>27</v>
      </c>
      <c r="T32" s="100" t="s">
        <v>27</v>
      </c>
      <c r="U32" s="73" t="s">
        <v>27</v>
      </c>
      <c r="V32" s="74" t="s">
        <v>27</v>
      </c>
      <c r="W32" s="75" t="s">
        <v>27</v>
      </c>
      <c r="X32" s="110" t="s">
        <v>27</v>
      </c>
    </row>
    <row r="33" spans="1:24" s="79" customFormat="1" ht="15">
      <c r="A33" s="19" t="s">
        <v>2</v>
      </c>
      <c r="B33" s="20">
        <v>2009</v>
      </c>
      <c r="C33" s="70">
        <v>0.8020017036</v>
      </c>
      <c r="D33" s="21" t="s">
        <v>27</v>
      </c>
      <c r="E33" s="22" t="s">
        <v>27</v>
      </c>
      <c r="F33" s="23">
        <v>1061</v>
      </c>
      <c r="G33" s="22">
        <v>69.514302002</v>
      </c>
      <c r="H33" s="23">
        <v>12.149670123</v>
      </c>
      <c r="I33" s="24" t="s">
        <v>27</v>
      </c>
      <c r="J33" s="25" t="s">
        <v>27</v>
      </c>
      <c r="K33" s="25" t="s">
        <v>27</v>
      </c>
      <c r="L33" s="26" t="s">
        <v>27</v>
      </c>
      <c r="M33" s="27" t="s">
        <v>27</v>
      </c>
      <c r="N33" s="28" t="s">
        <v>27</v>
      </c>
      <c r="O33" s="29" t="s">
        <v>27</v>
      </c>
      <c r="P33" s="107" t="s">
        <v>27</v>
      </c>
      <c r="Q33" s="101" t="s">
        <v>27</v>
      </c>
      <c r="R33" s="101" t="s">
        <v>27</v>
      </c>
      <c r="S33" s="105" t="s">
        <v>27</v>
      </c>
      <c r="T33" s="101" t="s">
        <v>27</v>
      </c>
      <c r="U33" s="76" t="s">
        <v>27</v>
      </c>
      <c r="V33" s="77" t="s">
        <v>27</v>
      </c>
      <c r="W33" s="78" t="s">
        <v>27</v>
      </c>
      <c r="X33" s="111" t="s">
        <v>27</v>
      </c>
    </row>
    <row r="34" spans="1:24" s="131" customFormat="1" ht="15">
      <c r="A34" s="132" t="s">
        <v>3</v>
      </c>
      <c r="B34" s="120">
        <v>1987</v>
      </c>
      <c r="C34" s="121">
        <v>0.1775381008</v>
      </c>
      <c r="D34" s="8">
        <v>414</v>
      </c>
      <c r="E34" s="33">
        <v>3842.9057971</v>
      </c>
      <c r="F34" s="122">
        <v>707</v>
      </c>
      <c r="G34" s="33">
        <v>-208.7236706</v>
      </c>
      <c r="H34" s="122">
        <v>27.136084866</v>
      </c>
      <c r="I34" s="13">
        <v>77</v>
      </c>
      <c r="J34" s="123">
        <v>176.68831169</v>
      </c>
      <c r="K34" s="123">
        <v>-2.377900691</v>
      </c>
      <c r="L34" s="124">
        <v>13.858091038</v>
      </c>
      <c r="M34" s="16" t="s">
        <v>27</v>
      </c>
      <c r="N34" s="125" t="s">
        <v>27</v>
      </c>
      <c r="O34" s="126" t="s">
        <v>27</v>
      </c>
      <c r="P34" s="97" t="s">
        <v>27</v>
      </c>
      <c r="Q34" s="127">
        <v>414</v>
      </c>
      <c r="R34" s="127">
        <v>122</v>
      </c>
      <c r="S34" s="128">
        <v>0.8383039384</v>
      </c>
      <c r="T34" s="127">
        <v>12.929909794</v>
      </c>
      <c r="U34" s="73">
        <v>412</v>
      </c>
      <c r="V34" s="129">
        <v>44.93592233</v>
      </c>
      <c r="W34" s="130">
        <v>0.4920743191</v>
      </c>
      <c r="X34" s="110">
        <v>9.3755213467</v>
      </c>
    </row>
    <row r="35" spans="1:24" ht="15">
      <c r="A35" s="30" t="s">
        <v>3</v>
      </c>
      <c r="B35" s="2">
        <v>1988</v>
      </c>
      <c r="C35" s="69">
        <v>0.1573760933</v>
      </c>
      <c r="D35" s="8">
        <v>499</v>
      </c>
      <c r="E35" s="5">
        <v>3948.4589178</v>
      </c>
      <c r="F35" s="4">
        <v>856</v>
      </c>
      <c r="G35" s="5">
        <v>-196.8766061</v>
      </c>
      <c r="H35" s="4">
        <v>27.251869159</v>
      </c>
      <c r="I35" s="13">
        <v>72</v>
      </c>
      <c r="J35" s="14">
        <v>196.125</v>
      </c>
      <c r="K35" s="14">
        <v>-2.479789304</v>
      </c>
      <c r="L35" s="15">
        <v>13.624037471</v>
      </c>
      <c r="M35" s="16" t="s">
        <v>27</v>
      </c>
      <c r="N35" s="7" t="s">
        <v>27</v>
      </c>
      <c r="O35" s="17" t="s">
        <v>27</v>
      </c>
      <c r="P35" s="97" t="s">
        <v>27</v>
      </c>
      <c r="Q35" s="100">
        <v>499</v>
      </c>
      <c r="R35" s="100">
        <v>124</v>
      </c>
      <c r="S35" s="104">
        <v>0.779579372</v>
      </c>
      <c r="T35" s="100">
        <v>13.143971834</v>
      </c>
      <c r="U35" s="73">
        <v>499</v>
      </c>
      <c r="V35" s="74">
        <v>42.811222445</v>
      </c>
      <c r="W35" s="75">
        <v>0.4215106785</v>
      </c>
      <c r="X35" s="110">
        <v>9.9273464706</v>
      </c>
    </row>
    <row r="36" spans="1:24" ht="15">
      <c r="A36" s="30" t="s">
        <v>3</v>
      </c>
      <c r="B36" s="2">
        <v>1989</v>
      </c>
      <c r="C36" s="69">
        <v>0.1365458751</v>
      </c>
      <c r="D36" s="8">
        <v>647</v>
      </c>
      <c r="E36" s="5">
        <v>4130.1545595</v>
      </c>
      <c r="F36" s="4">
        <v>1036</v>
      </c>
      <c r="G36" s="5">
        <v>-167.3969792</v>
      </c>
      <c r="H36" s="4">
        <v>29.446367761</v>
      </c>
      <c r="I36" s="13">
        <v>85</v>
      </c>
      <c r="J36" s="14">
        <v>208.57647059</v>
      </c>
      <c r="K36" s="14">
        <v>-2.372465392</v>
      </c>
      <c r="L36" s="15">
        <v>14.38293514</v>
      </c>
      <c r="M36" s="16" t="s">
        <v>27</v>
      </c>
      <c r="N36" s="7" t="s">
        <v>27</v>
      </c>
      <c r="O36" s="17" t="s">
        <v>27</v>
      </c>
      <c r="P36" s="97" t="s">
        <v>27</v>
      </c>
      <c r="Q36" s="100">
        <v>647</v>
      </c>
      <c r="R36" s="100">
        <v>120</v>
      </c>
      <c r="S36" s="104">
        <v>0.3857175871</v>
      </c>
      <c r="T36" s="100">
        <v>14.308469775</v>
      </c>
      <c r="U36" s="73">
        <v>645</v>
      </c>
      <c r="V36" s="74">
        <v>47.683565891</v>
      </c>
      <c r="W36" s="75">
        <v>0.4103648764</v>
      </c>
      <c r="X36" s="110">
        <v>10.499029922</v>
      </c>
    </row>
    <row r="37" spans="1:24" ht="15">
      <c r="A37" s="30" t="s">
        <v>3</v>
      </c>
      <c r="B37" s="2">
        <v>1990</v>
      </c>
      <c r="C37" s="69">
        <v>0.1967197452</v>
      </c>
      <c r="D37" s="8">
        <v>721</v>
      </c>
      <c r="E37" s="5">
        <v>4195.1289875</v>
      </c>
      <c r="F37" s="4">
        <v>1220</v>
      </c>
      <c r="G37" s="5">
        <v>-158.8824992</v>
      </c>
      <c r="H37" s="4">
        <v>28.958987705</v>
      </c>
      <c r="I37" s="13">
        <v>95</v>
      </c>
      <c r="J37" s="14">
        <v>212.82105263</v>
      </c>
      <c r="K37" s="14">
        <v>-2.641937898</v>
      </c>
      <c r="L37" s="15">
        <v>14.254058197</v>
      </c>
      <c r="M37" s="16" t="s">
        <v>27</v>
      </c>
      <c r="N37" s="7" t="s">
        <v>27</v>
      </c>
      <c r="O37" s="17" t="s">
        <v>27</v>
      </c>
      <c r="P37" s="97" t="s">
        <v>27</v>
      </c>
      <c r="Q37" s="100">
        <v>721</v>
      </c>
      <c r="R37" s="100">
        <v>129</v>
      </c>
      <c r="S37" s="104">
        <v>0.9785425818</v>
      </c>
      <c r="T37" s="100">
        <v>14.174306632</v>
      </c>
      <c r="U37" s="73">
        <v>721</v>
      </c>
      <c r="V37" s="74">
        <v>43.966158114</v>
      </c>
      <c r="W37" s="75">
        <v>0.4880297357</v>
      </c>
      <c r="X37" s="110">
        <v>10.663390894</v>
      </c>
    </row>
    <row r="38" spans="1:24" ht="15">
      <c r="A38" s="30" t="s">
        <v>3</v>
      </c>
      <c r="B38" s="2">
        <v>1991</v>
      </c>
      <c r="C38" s="69">
        <v>0.2215003062</v>
      </c>
      <c r="D38" s="8">
        <v>806</v>
      </c>
      <c r="E38" s="5">
        <v>4345.3883375</v>
      </c>
      <c r="F38" s="4">
        <v>1352</v>
      </c>
      <c r="G38" s="5">
        <v>-100.3237859</v>
      </c>
      <c r="H38" s="4">
        <v>30.877757396</v>
      </c>
      <c r="I38" s="13">
        <v>119</v>
      </c>
      <c r="J38" s="14">
        <v>228.67226891</v>
      </c>
      <c r="K38" s="14">
        <v>-1.604223527</v>
      </c>
      <c r="L38" s="15">
        <v>16.051822222</v>
      </c>
      <c r="M38" s="16" t="s">
        <v>27</v>
      </c>
      <c r="N38" s="7" t="s">
        <v>27</v>
      </c>
      <c r="O38" s="17" t="s">
        <v>27</v>
      </c>
      <c r="P38" s="97" t="s">
        <v>27</v>
      </c>
      <c r="Q38" s="100">
        <v>806</v>
      </c>
      <c r="R38" s="100">
        <v>122</v>
      </c>
      <c r="S38" s="104">
        <v>1.1753407755</v>
      </c>
      <c r="T38" s="100">
        <v>15.982042513</v>
      </c>
      <c r="U38" s="73">
        <v>805</v>
      </c>
      <c r="V38" s="74">
        <v>43.738385093</v>
      </c>
      <c r="W38" s="75">
        <v>0.5692516911</v>
      </c>
      <c r="X38" s="110">
        <v>12.300786299</v>
      </c>
    </row>
    <row r="39" spans="1:24" ht="15">
      <c r="A39" s="30" t="s">
        <v>3</v>
      </c>
      <c r="B39" s="2">
        <v>1992</v>
      </c>
      <c r="C39" s="69">
        <v>0.2775178026</v>
      </c>
      <c r="D39" s="8">
        <v>940</v>
      </c>
      <c r="E39" s="5">
        <v>4353.206383</v>
      </c>
      <c r="F39" s="4">
        <v>1602</v>
      </c>
      <c r="G39" s="5">
        <v>-101.6668426</v>
      </c>
      <c r="H39" s="4">
        <v>30.519088015</v>
      </c>
      <c r="I39" s="13">
        <v>134</v>
      </c>
      <c r="J39" s="14">
        <v>218.76119403</v>
      </c>
      <c r="K39" s="14">
        <v>-0.718190093</v>
      </c>
      <c r="L39" s="15">
        <v>16.140766729</v>
      </c>
      <c r="M39" s="16" t="s">
        <v>27</v>
      </c>
      <c r="N39" s="7" t="s">
        <v>27</v>
      </c>
      <c r="O39" s="17" t="s">
        <v>27</v>
      </c>
      <c r="P39" s="97" t="s">
        <v>27</v>
      </c>
      <c r="Q39" s="100">
        <v>940</v>
      </c>
      <c r="R39" s="100">
        <v>123</v>
      </c>
      <c r="S39" s="104">
        <v>1.0334529707</v>
      </c>
      <c r="T39" s="100">
        <v>15.957403354</v>
      </c>
      <c r="U39" s="73">
        <v>938</v>
      </c>
      <c r="V39" s="74">
        <v>43.582089552</v>
      </c>
      <c r="W39" s="75">
        <v>0.5134951778</v>
      </c>
      <c r="X39" s="110">
        <v>12.510186797</v>
      </c>
    </row>
    <row r="40" spans="1:24" ht="15">
      <c r="A40" s="30" t="s">
        <v>3</v>
      </c>
      <c r="B40" s="2">
        <v>1993</v>
      </c>
      <c r="C40" s="69">
        <v>0.1872807404</v>
      </c>
      <c r="D40" s="8">
        <v>1139</v>
      </c>
      <c r="E40" s="5">
        <v>4301.5496049</v>
      </c>
      <c r="F40" s="4">
        <v>1788</v>
      </c>
      <c r="G40" s="5">
        <v>-90.70672087</v>
      </c>
      <c r="H40" s="4">
        <v>31.039558166</v>
      </c>
      <c r="I40" s="13">
        <v>147</v>
      </c>
      <c r="J40" s="14">
        <v>241.59183673</v>
      </c>
      <c r="K40" s="14">
        <v>-0.498132948</v>
      </c>
      <c r="L40" s="15">
        <v>16.605646137</v>
      </c>
      <c r="M40" s="16">
        <v>55</v>
      </c>
      <c r="N40" s="7">
        <v>195.10909091</v>
      </c>
      <c r="O40" s="17">
        <v>-3.006046335</v>
      </c>
      <c r="P40" s="97">
        <v>23.227993844</v>
      </c>
      <c r="Q40" s="100">
        <v>1139</v>
      </c>
      <c r="R40" s="100">
        <v>125</v>
      </c>
      <c r="S40" s="104">
        <v>0.8577343552</v>
      </c>
      <c r="T40" s="100">
        <v>16.199207577</v>
      </c>
      <c r="U40" s="73">
        <v>1131</v>
      </c>
      <c r="V40" s="74">
        <v>40.867904509</v>
      </c>
      <c r="W40" s="75">
        <v>0.39429122</v>
      </c>
      <c r="X40" s="110">
        <v>12.95466763</v>
      </c>
    </row>
    <row r="41" spans="1:24" ht="15">
      <c r="A41" s="30" t="s">
        <v>3</v>
      </c>
      <c r="B41" s="2">
        <v>1994</v>
      </c>
      <c r="C41" s="69">
        <v>0.3434337827</v>
      </c>
      <c r="D41" s="8">
        <v>1277</v>
      </c>
      <c r="E41" s="5">
        <v>4327.4369616</v>
      </c>
      <c r="F41" s="4">
        <v>1984</v>
      </c>
      <c r="G41" s="5">
        <v>-70.63917569</v>
      </c>
      <c r="H41" s="4">
        <v>32.804918347</v>
      </c>
      <c r="I41" s="13">
        <v>164</v>
      </c>
      <c r="J41" s="14">
        <v>254.44512195</v>
      </c>
      <c r="K41" s="14">
        <v>-0.441791043</v>
      </c>
      <c r="L41" s="15">
        <v>17.735076845</v>
      </c>
      <c r="M41" s="16">
        <v>78</v>
      </c>
      <c r="N41" s="7">
        <v>207.87179487</v>
      </c>
      <c r="O41" s="17">
        <v>-2.828212602</v>
      </c>
      <c r="P41" s="97">
        <v>24.649156833</v>
      </c>
      <c r="Q41" s="100">
        <v>1277</v>
      </c>
      <c r="R41" s="100">
        <v>125</v>
      </c>
      <c r="S41" s="104">
        <v>0.8972468361</v>
      </c>
      <c r="T41" s="100">
        <v>17.426721247</v>
      </c>
      <c r="U41" s="73">
        <v>1260</v>
      </c>
      <c r="V41" s="74">
        <v>41.187222222</v>
      </c>
      <c r="W41" s="75">
        <v>0.4462621871</v>
      </c>
      <c r="X41" s="110">
        <v>14.049091671</v>
      </c>
    </row>
    <row r="42" spans="1:24" ht="15">
      <c r="A42" s="30" t="s">
        <v>3</v>
      </c>
      <c r="B42" s="2">
        <v>1995</v>
      </c>
      <c r="C42" s="69">
        <v>0.4556812169</v>
      </c>
      <c r="D42" s="8">
        <v>1482</v>
      </c>
      <c r="E42" s="5">
        <v>4597.768556</v>
      </c>
      <c r="F42" s="4">
        <v>2398</v>
      </c>
      <c r="G42" s="5">
        <v>-24.10506315</v>
      </c>
      <c r="H42" s="4">
        <v>32.706517932</v>
      </c>
      <c r="I42" s="13">
        <v>262</v>
      </c>
      <c r="J42" s="14">
        <v>241.83587786</v>
      </c>
      <c r="K42" s="14">
        <v>-0.37753806</v>
      </c>
      <c r="L42" s="15">
        <v>18.522353975</v>
      </c>
      <c r="M42" s="16">
        <v>170</v>
      </c>
      <c r="N42" s="7">
        <v>198.17058824</v>
      </c>
      <c r="O42" s="17">
        <v>-1.724272576</v>
      </c>
      <c r="P42" s="97">
        <v>24.682547808</v>
      </c>
      <c r="Q42" s="100">
        <v>1482</v>
      </c>
      <c r="R42" s="100">
        <v>124</v>
      </c>
      <c r="S42" s="104">
        <v>0.8669638792</v>
      </c>
      <c r="T42" s="100">
        <v>17.918985057</v>
      </c>
      <c r="U42" s="73">
        <v>1475</v>
      </c>
      <c r="V42" s="74">
        <v>42.585898305</v>
      </c>
      <c r="W42" s="75">
        <v>0.4457739327</v>
      </c>
      <c r="X42" s="110">
        <v>14.740564611</v>
      </c>
    </row>
    <row r="43" spans="1:24" ht="15">
      <c r="A43" s="30" t="s">
        <v>3</v>
      </c>
      <c r="B43" s="2">
        <v>1996</v>
      </c>
      <c r="C43" s="69">
        <v>0.5115068088</v>
      </c>
      <c r="D43" s="8">
        <v>1635</v>
      </c>
      <c r="E43" s="5">
        <v>4686.5810398</v>
      </c>
      <c r="F43" s="4">
        <v>2684</v>
      </c>
      <c r="G43" s="5">
        <v>-14.30527269</v>
      </c>
      <c r="H43" s="4">
        <v>33.38251006</v>
      </c>
      <c r="I43" s="13">
        <v>250</v>
      </c>
      <c r="J43" s="14">
        <v>245.252</v>
      </c>
      <c r="K43" s="14">
        <v>-0.602678173</v>
      </c>
      <c r="L43" s="15">
        <v>19.413580127</v>
      </c>
      <c r="M43" s="16">
        <v>200</v>
      </c>
      <c r="N43" s="7">
        <v>201.63</v>
      </c>
      <c r="O43" s="17">
        <v>-0.798115855</v>
      </c>
      <c r="P43" s="97">
        <v>25.645617077</v>
      </c>
      <c r="Q43" s="100">
        <v>1635</v>
      </c>
      <c r="R43" s="100">
        <v>124</v>
      </c>
      <c r="S43" s="104">
        <v>0.3429256014</v>
      </c>
      <c r="T43" s="100">
        <v>18.88512637</v>
      </c>
      <c r="U43" s="73">
        <v>1632</v>
      </c>
      <c r="V43" s="74">
        <v>42.076715686</v>
      </c>
      <c r="W43" s="75">
        <v>0.1716633587</v>
      </c>
      <c r="X43" s="110">
        <v>15.671922293</v>
      </c>
    </row>
    <row r="44" spans="1:24" ht="15">
      <c r="A44" s="30" t="s">
        <v>3</v>
      </c>
      <c r="B44" s="2">
        <v>1997</v>
      </c>
      <c r="C44" s="69">
        <v>0.5570018873</v>
      </c>
      <c r="D44" s="8">
        <v>1715</v>
      </c>
      <c r="E44" s="5">
        <v>4681.7568513</v>
      </c>
      <c r="F44" s="4">
        <v>2815</v>
      </c>
      <c r="G44" s="5">
        <v>-22.44489274</v>
      </c>
      <c r="H44" s="4">
        <v>32.887067496</v>
      </c>
      <c r="I44" s="13">
        <v>239</v>
      </c>
      <c r="J44" s="14">
        <v>239.51882845</v>
      </c>
      <c r="K44" s="14">
        <v>-0.948611388</v>
      </c>
      <c r="L44" s="15">
        <v>19.09269403</v>
      </c>
      <c r="M44" s="16">
        <v>219</v>
      </c>
      <c r="N44" s="7">
        <v>194.7716895</v>
      </c>
      <c r="O44" s="17">
        <v>-1.183341211</v>
      </c>
      <c r="P44" s="97">
        <v>25.392341741</v>
      </c>
      <c r="Q44" s="100">
        <v>1715</v>
      </c>
      <c r="R44" s="100">
        <v>125</v>
      </c>
      <c r="S44" s="104">
        <v>0.2018242511</v>
      </c>
      <c r="T44" s="100">
        <v>18.40323114</v>
      </c>
      <c r="U44" s="73">
        <v>1684</v>
      </c>
      <c r="V44" s="74">
        <v>41.869774347</v>
      </c>
      <c r="W44" s="75">
        <v>0.2070974923</v>
      </c>
      <c r="X44" s="110">
        <v>15.304388797</v>
      </c>
    </row>
    <row r="45" spans="1:24" ht="15">
      <c r="A45" s="30" t="s">
        <v>3</v>
      </c>
      <c r="B45" s="2">
        <v>1998</v>
      </c>
      <c r="C45" s="69">
        <v>0.5960456363</v>
      </c>
      <c r="D45" s="8">
        <v>1885</v>
      </c>
      <c r="E45" s="5">
        <v>4768.4159151</v>
      </c>
      <c r="F45" s="4">
        <v>3230</v>
      </c>
      <c r="G45" s="5">
        <v>-18.2951821</v>
      </c>
      <c r="H45" s="4">
        <v>32.387979257</v>
      </c>
      <c r="I45" s="13">
        <v>312</v>
      </c>
      <c r="J45" s="14">
        <v>232.01282051</v>
      </c>
      <c r="K45" s="14">
        <v>-0.741371569</v>
      </c>
      <c r="L45" s="15">
        <v>18.776761772</v>
      </c>
      <c r="M45" s="16">
        <v>308</v>
      </c>
      <c r="N45" s="7">
        <v>192.5487013</v>
      </c>
      <c r="O45" s="17">
        <v>-0.759239116</v>
      </c>
      <c r="P45" s="97">
        <v>24.801684422</v>
      </c>
      <c r="Q45" s="100">
        <v>1885</v>
      </c>
      <c r="R45" s="100">
        <v>127</v>
      </c>
      <c r="S45" s="104">
        <v>-0.146712562</v>
      </c>
      <c r="T45" s="100">
        <v>17.915098322</v>
      </c>
      <c r="U45" s="73">
        <v>1868</v>
      </c>
      <c r="V45" s="74">
        <v>43.923501071</v>
      </c>
      <c r="W45" s="75">
        <v>0.0461004139</v>
      </c>
      <c r="X45" s="110">
        <v>14.671342294</v>
      </c>
    </row>
    <row r="46" spans="1:24" ht="15">
      <c r="A46" s="30" t="s">
        <v>3</v>
      </c>
      <c r="B46" s="2">
        <v>1999</v>
      </c>
      <c r="C46" s="69">
        <v>0.6796148179</v>
      </c>
      <c r="D46" s="8">
        <v>1873</v>
      </c>
      <c r="E46" s="5">
        <v>4767.5413775</v>
      </c>
      <c r="F46" s="4">
        <v>3438</v>
      </c>
      <c r="G46" s="5">
        <v>-18.69847146</v>
      </c>
      <c r="H46" s="4">
        <v>31.255073008</v>
      </c>
      <c r="I46" s="13">
        <v>331</v>
      </c>
      <c r="J46" s="14">
        <v>228.918429</v>
      </c>
      <c r="K46" s="14">
        <v>-0.14336301</v>
      </c>
      <c r="L46" s="15">
        <v>18.183883193</v>
      </c>
      <c r="M46" s="16">
        <v>330</v>
      </c>
      <c r="N46" s="7">
        <v>194.40606061</v>
      </c>
      <c r="O46" s="17">
        <v>-0.584476894</v>
      </c>
      <c r="P46" s="97">
        <v>23.923570847</v>
      </c>
      <c r="Q46" s="100">
        <v>1873</v>
      </c>
      <c r="R46" s="100">
        <v>128</v>
      </c>
      <c r="S46" s="104">
        <v>-0.133139524</v>
      </c>
      <c r="T46" s="100">
        <v>17.188105877</v>
      </c>
      <c r="U46" s="73">
        <v>1859</v>
      </c>
      <c r="V46" s="74">
        <v>43.762399139</v>
      </c>
      <c r="W46" s="75">
        <v>0.0856974305</v>
      </c>
      <c r="X46" s="110">
        <v>14.072008419</v>
      </c>
    </row>
    <row r="47" spans="1:24" ht="15">
      <c r="A47" s="30" t="s">
        <v>3</v>
      </c>
      <c r="B47" s="2">
        <v>2000</v>
      </c>
      <c r="C47" s="69">
        <v>0.6537606838</v>
      </c>
      <c r="D47" s="8">
        <v>1970</v>
      </c>
      <c r="E47" s="5">
        <v>4934.7106599</v>
      </c>
      <c r="F47" s="4">
        <v>3624</v>
      </c>
      <c r="G47" s="5">
        <v>0</v>
      </c>
      <c r="H47" s="4">
        <v>30.914575331</v>
      </c>
      <c r="I47" s="13">
        <v>394</v>
      </c>
      <c r="J47" s="14">
        <v>233.43401015</v>
      </c>
      <c r="K47" s="14">
        <v>0</v>
      </c>
      <c r="L47" s="15">
        <v>18.158840796</v>
      </c>
      <c r="M47" s="16">
        <v>389</v>
      </c>
      <c r="N47" s="7">
        <v>198.1311054</v>
      </c>
      <c r="O47" s="17">
        <v>0</v>
      </c>
      <c r="P47" s="97">
        <v>23.777896409</v>
      </c>
      <c r="Q47" s="100">
        <v>1970</v>
      </c>
      <c r="R47" s="100">
        <v>129</v>
      </c>
      <c r="S47" s="104">
        <v>0</v>
      </c>
      <c r="T47" s="100">
        <v>16.827173018</v>
      </c>
      <c r="U47" s="73">
        <v>1937</v>
      </c>
      <c r="V47" s="74">
        <v>42.87114094</v>
      </c>
      <c r="W47" s="75">
        <v>0</v>
      </c>
      <c r="X47" s="110">
        <v>13.759041004</v>
      </c>
    </row>
    <row r="48" spans="1:24" ht="15">
      <c r="A48" s="30" t="s">
        <v>3</v>
      </c>
      <c r="B48" s="2">
        <v>2001</v>
      </c>
      <c r="C48" s="69">
        <v>0.7330099092</v>
      </c>
      <c r="D48" s="8">
        <v>1985</v>
      </c>
      <c r="E48" s="5">
        <v>4895.7229219</v>
      </c>
      <c r="F48" s="4">
        <v>3522</v>
      </c>
      <c r="G48" s="5">
        <v>8.3668858142</v>
      </c>
      <c r="H48" s="4">
        <v>31.431643668</v>
      </c>
      <c r="I48" s="13">
        <v>401</v>
      </c>
      <c r="J48" s="14">
        <v>232.70822943</v>
      </c>
      <c r="K48" s="14">
        <v>-0.024677839</v>
      </c>
      <c r="L48" s="15">
        <v>18.236411263</v>
      </c>
      <c r="M48" s="16">
        <v>402</v>
      </c>
      <c r="N48" s="7">
        <v>195.52985075</v>
      </c>
      <c r="O48" s="17">
        <v>0.042431072</v>
      </c>
      <c r="P48" s="97">
        <v>23.966891162</v>
      </c>
      <c r="Q48" s="100">
        <v>1985</v>
      </c>
      <c r="R48" s="100">
        <v>130</v>
      </c>
      <c r="S48" s="104">
        <v>-0.161949725</v>
      </c>
      <c r="T48" s="100">
        <v>16.911598774</v>
      </c>
      <c r="U48" s="73">
        <v>1970</v>
      </c>
      <c r="V48" s="74">
        <v>40.08319797</v>
      </c>
      <c r="W48" s="75">
        <v>-0.048641811</v>
      </c>
      <c r="X48" s="110">
        <v>13.647216896</v>
      </c>
    </row>
    <row r="49" spans="1:24" ht="15">
      <c r="A49" s="30" t="s">
        <v>3</v>
      </c>
      <c r="B49" s="2">
        <v>2002</v>
      </c>
      <c r="C49" s="69">
        <v>0.6919232291</v>
      </c>
      <c r="D49" s="8">
        <v>2169</v>
      </c>
      <c r="E49" s="5">
        <v>4949.2863071</v>
      </c>
      <c r="F49" s="4">
        <v>3602</v>
      </c>
      <c r="G49" s="5">
        <v>6.4599698981</v>
      </c>
      <c r="H49" s="4">
        <v>30.941624098</v>
      </c>
      <c r="I49" s="13">
        <v>322</v>
      </c>
      <c r="J49" s="14">
        <v>234.85093168</v>
      </c>
      <c r="K49" s="14">
        <v>0.1365211239</v>
      </c>
      <c r="L49" s="15">
        <v>17.606045859</v>
      </c>
      <c r="M49" s="16">
        <v>325</v>
      </c>
      <c r="N49" s="7">
        <v>197.97230769</v>
      </c>
      <c r="O49" s="17">
        <v>-0.137716495</v>
      </c>
      <c r="P49" s="97">
        <v>23.85118005</v>
      </c>
      <c r="Q49" s="100">
        <v>2169</v>
      </c>
      <c r="R49" s="100">
        <v>128</v>
      </c>
      <c r="S49" s="104">
        <v>-0.17611461</v>
      </c>
      <c r="T49" s="100">
        <v>16.497422404</v>
      </c>
      <c r="U49" s="73">
        <v>2148</v>
      </c>
      <c r="V49" s="74">
        <v>35.928258845</v>
      </c>
      <c r="W49" s="75">
        <v>-0.095191253</v>
      </c>
      <c r="X49" s="110">
        <v>13.243923383</v>
      </c>
    </row>
    <row r="50" spans="1:24" ht="15">
      <c r="A50" s="30" t="s">
        <v>3</v>
      </c>
      <c r="B50" s="2">
        <v>2003</v>
      </c>
      <c r="C50" s="69">
        <v>0.8010951932</v>
      </c>
      <c r="D50" s="8">
        <v>2159</v>
      </c>
      <c r="E50" s="5">
        <v>5058.156554</v>
      </c>
      <c r="F50" s="4">
        <v>3724</v>
      </c>
      <c r="G50" s="5">
        <v>10.530484605</v>
      </c>
      <c r="H50" s="4">
        <v>30.06723899</v>
      </c>
      <c r="I50" s="13">
        <v>308</v>
      </c>
      <c r="J50" s="14">
        <v>249.96103896</v>
      </c>
      <c r="K50" s="14">
        <v>0.9238298873</v>
      </c>
      <c r="L50" s="15">
        <v>17.853502019</v>
      </c>
      <c r="M50" s="16">
        <v>311</v>
      </c>
      <c r="N50" s="7">
        <v>213.93569132</v>
      </c>
      <c r="O50" s="17">
        <v>0.3952396943</v>
      </c>
      <c r="P50" s="97">
        <v>23.594798602</v>
      </c>
      <c r="Q50" s="100">
        <v>2159</v>
      </c>
      <c r="R50" s="100">
        <v>126</v>
      </c>
      <c r="S50" s="104">
        <v>-0.813347629</v>
      </c>
      <c r="T50" s="100">
        <v>16.305134625</v>
      </c>
      <c r="U50" s="73">
        <v>2124</v>
      </c>
      <c r="V50" s="74">
        <v>31.769491525</v>
      </c>
      <c r="W50" s="75">
        <v>-0.289376822</v>
      </c>
      <c r="X50" s="110">
        <v>12.917910314</v>
      </c>
    </row>
    <row r="51" spans="1:24" ht="15">
      <c r="A51" s="30" t="s">
        <v>3</v>
      </c>
      <c r="B51" s="2">
        <v>2004</v>
      </c>
      <c r="C51" s="69">
        <v>0.8222100614</v>
      </c>
      <c r="D51" s="8">
        <v>2120</v>
      </c>
      <c r="E51" s="5">
        <v>5181.4754717</v>
      </c>
      <c r="F51" s="4">
        <v>3734</v>
      </c>
      <c r="G51" s="5">
        <v>2.1427188366</v>
      </c>
      <c r="H51" s="4">
        <v>29.509901178</v>
      </c>
      <c r="I51" s="13">
        <v>296</v>
      </c>
      <c r="J51" s="14">
        <v>258.36148649</v>
      </c>
      <c r="K51" s="14">
        <v>0.8065293666</v>
      </c>
      <c r="L51" s="15">
        <v>17.551468348</v>
      </c>
      <c r="M51" s="16">
        <v>297</v>
      </c>
      <c r="N51" s="7">
        <v>220.35690236</v>
      </c>
      <c r="O51" s="17">
        <v>0.0351834628</v>
      </c>
      <c r="P51" s="97">
        <v>23.238845701</v>
      </c>
      <c r="Q51" s="100">
        <v>2120</v>
      </c>
      <c r="R51" s="100">
        <v>121</v>
      </c>
      <c r="S51" s="104">
        <v>-1.385926427</v>
      </c>
      <c r="T51" s="100">
        <v>15.740419906</v>
      </c>
      <c r="U51" s="73">
        <v>2062</v>
      </c>
      <c r="V51" s="74">
        <v>28.419980601</v>
      </c>
      <c r="W51" s="75">
        <v>-0.606431811</v>
      </c>
      <c r="X51" s="110">
        <v>11.605601456</v>
      </c>
    </row>
    <row r="52" spans="1:24" ht="15">
      <c r="A52" s="30" t="s">
        <v>3</v>
      </c>
      <c r="B52" s="2">
        <v>2005</v>
      </c>
      <c r="C52" s="69">
        <v>0.7866274432</v>
      </c>
      <c r="D52" s="8">
        <v>1859</v>
      </c>
      <c r="E52" s="5">
        <v>4980.3367402</v>
      </c>
      <c r="F52" s="4">
        <v>3699</v>
      </c>
      <c r="G52" s="5">
        <v>-23.08246796</v>
      </c>
      <c r="H52" s="4">
        <v>26.815092998</v>
      </c>
      <c r="I52" s="13">
        <v>275</v>
      </c>
      <c r="J52" s="14">
        <v>245.06909091</v>
      </c>
      <c r="K52" s="14">
        <v>0.6709888309</v>
      </c>
      <c r="L52" s="15">
        <v>15.965053659</v>
      </c>
      <c r="M52" s="16">
        <v>275</v>
      </c>
      <c r="N52" s="7">
        <v>206.08727273</v>
      </c>
      <c r="O52" s="17">
        <v>-0.579632556</v>
      </c>
      <c r="P52" s="97">
        <v>21.096479849</v>
      </c>
      <c r="Q52" s="100">
        <v>1859</v>
      </c>
      <c r="R52" s="100">
        <v>117</v>
      </c>
      <c r="S52" s="104">
        <v>-1.678454544</v>
      </c>
      <c r="T52" s="100">
        <v>13.878735656</v>
      </c>
      <c r="U52" s="73">
        <v>1822</v>
      </c>
      <c r="V52" s="74">
        <v>22.373710209</v>
      </c>
      <c r="W52" s="75">
        <v>-0.688208189</v>
      </c>
      <c r="X52" s="110">
        <v>10.044775415</v>
      </c>
    </row>
    <row r="53" spans="1:24" ht="15">
      <c r="A53" s="31" t="s">
        <v>3</v>
      </c>
      <c r="B53" s="2">
        <v>2006</v>
      </c>
      <c r="C53" s="69">
        <v>0.907921885</v>
      </c>
      <c r="D53" s="8">
        <v>1256</v>
      </c>
      <c r="E53" s="5">
        <v>5104.9785032</v>
      </c>
      <c r="F53" s="4">
        <v>3709</v>
      </c>
      <c r="G53" s="5">
        <v>-4.0370724</v>
      </c>
      <c r="H53" s="4">
        <v>23.262871394</v>
      </c>
      <c r="I53" s="13">
        <v>125</v>
      </c>
      <c r="J53" s="14">
        <v>247.232</v>
      </c>
      <c r="K53" s="14">
        <v>1.6129026459</v>
      </c>
      <c r="L53" s="15">
        <v>14.651578691</v>
      </c>
      <c r="M53" s="16">
        <v>125</v>
      </c>
      <c r="N53" s="7">
        <v>217.416</v>
      </c>
      <c r="O53" s="17">
        <v>0.4710968905</v>
      </c>
      <c r="P53" s="97">
        <v>19.06768556</v>
      </c>
      <c r="Q53" s="100">
        <v>1256</v>
      </c>
      <c r="R53" s="100">
        <v>108</v>
      </c>
      <c r="S53" s="104">
        <v>-1.56724427</v>
      </c>
      <c r="T53" s="100">
        <v>12.720114595</v>
      </c>
      <c r="U53" s="73">
        <v>494</v>
      </c>
      <c r="V53" s="74">
        <v>20.113765182</v>
      </c>
      <c r="W53" s="75">
        <v>-0.931231827</v>
      </c>
      <c r="X53" s="110">
        <v>9.2251376296</v>
      </c>
    </row>
    <row r="54" spans="1:24" ht="15">
      <c r="A54" s="31" t="s">
        <v>3</v>
      </c>
      <c r="B54" s="2">
        <v>2007</v>
      </c>
      <c r="C54" s="69">
        <v>0.9299475917</v>
      </c>
      <c r="D54" s="8" t="s">
        <v>27</v>
      </c>
      <c r="E54" s="5" t="s">
        <v>27</v>
      </c>
      <c r="F54" s="4">
        <v>3257</v>
      </c>
      <c r="G54" s="5">
        <v>17.534178374</v>
      </c>
      <c r="H54" s="4">
        <v>18.947774639</v>
      </c>
      <c r="I54" s="13" t="s">
        <v>27</v>
      </c>
      <c r="J54" s="14" t="s">
        <v>27</v>
      </c>
      <c r="K54" s="14" t="s">
        <v>27</v>
      </c>
      <c r="L54" s="15" t="s">
        <v>27</v>
      </c>
      <c r="M54" s="16" t="s">
        <v>27</v>
      </c>
      <c r="N54" s="7" t="s">
        <v>27</v>
      </c>
      <c r="O54" s="17" t="s">
        <v>27</v>
      </c>
      <c r="P54" s="97" t="s">
        <v>27</v>
      </c>
      <c r="Q54" s="100" t="s">
        <v>27</v>
      </c>
      <c r="R54" s="100" t="s">
        <v>27</v>
      </c>
      <c r="S54" s="104" t="s">
        <v>27</v>
      </c>
      <c r="T54" s="100" t="s">
        <v>27</v>
      </c>
      <c r="U54" s="73" t="s">
        <v>27</v>
      </c>
      <c r="V54" s="74" t="s">
        <v>27</v>
      </c>
      <c r="W54" s="75" t="s">
        <v>27</v>
      </c>
      <c r="X54" s="110" t="s">
        <v>27</v>
      </c>
    </row>
    <row r="55" spans="1:24" ht="15">
      <c r="A55" s="31" t="s">
        <v>3</v>
      </c>
      <c r="B55" s="2">
        <v>2008</v>
      </c>
      <c r="C55" s="69">
        <v>1.038062342</v>
      </c>
      <c r="D55" s="8" t="s">
        <v>27</v>
      </c>
      <c r="E55" s="5" t="s">
        <v>27</v>
      </c>
      <c r="F55" s="6">
        <v>2996</v>
      </c>
      <c r="G55" s="5">
        <v>7.2994202535</v>
      </c>
      <c r="H55" s="4">
        <v>16.170260347</v>
      </c>
      <c r="I55" s="13" t="s">
        <v>27</v>
      </c>
      <c r="J55" s="14" t="s">
        <v>27</v>
      </c>
      <c r="K55" s="14" t="s">
        <v>27</v>
      </c>
      <c r="L55" s="15" t="s">
        <v>27</v>
      </c>
      <c r="M55" s="16" t="s">
        <v>27</v>
      </c>
      <c r="N55" s="7" t="s">
        <v>27</v>
      </c>
      <c r="O55" s="17" t="s">
        <v>27</v>
      </c>
      <c r="P55" s="97" t="s">
        <v>27</v>
      </c>
      <c r="Q55" s="100" t="s">
        <v>27</v>
      </c>
      <c r="R55" s="100" t="s">
        <v>27</v>
      </c>
      <c r="S55" s="104" t="s">
        <v>27</v>
      </c>
      <c r="T55" s="100" t="s">
        <v>27</v>
      </c>
      <c r="U55" s="73" t="s">
        <v>27</v>
      </c>
      <c r="V55" s="74" t="s">
        <v>27</v>
      </c>
      <c r="W55" s="75" t="s">
        <v>27</v>
      </c>
      <c r="X55" s="110" t="s">
        <v>27</v>
      </c>
    </row>
    <row r="56" spans="1:24" ht="15">
      <c r="A56" s="31" t="s">
        <v>3</v>
      </c>
      <c r="B56" s="2">
        <v>2009</v>
      </c>
      <c r="C56" s="69">
        <v>1.0106842737</v>
      </c>
      <c r="D56" s="8" t="s">
        <v>27</v>
      </c>
      <c r="E56" s="5" t="s">
        <v>27</v>
      </c>
      <c r="F56" s="6">
        <v>722</v>
      </c>
      <c r="G56" s="5">
        <v>32.457536162</v>
      </c>
      <c r="H56" s="4">
        <v>14.611495845</v>
      </c>
      <c r="I56" s="13" t="s">
        <v>27</v>
      </c>
      <c r="J56" s="14" t="s">
        <v>27</v>
      </c>
      <c r="K56" s="14" t="s">
        <v>27</v>
      </c>
      <c r="L56" s="15" t="s">
        <v>27</v>
      </c>
      <c r="M56" s="16" t="s">
        <v>27</v>
      </c>
      <c r="N56" s="7" t="s">
        <v>27</v>
      </c>
      <c r="O56" s="17" t="s">
        <v>27</v>
      </c>
      <c r="P56" s="97" t="s">
        <v>27</v>
      </c>
      <c r="Q56" s="100" t="s">
        <v>27</v>
      </c>
      <c r="R56" s="100" t="s">
        <v>27</v>
      </c>
      <c r="S56" s="104" t="s">
        <v>27</v>
      </c>
      <c r="T56" s="100" t="s">
        <v>27</v>
      </c>
      <c r="U56" s="73" t="s">
        <v>27</v>
      </c>
      <c r="V56" s="74" t="s">
        <v>27</v>
      </c>
      <c r="W56" s="75" t="s">
        <v>27</v>
      </c>
      <c r="X56" s="110" t="s">
        <v>27</v>
      </c>
    </row>
  </sheetData>
  <autoFilter ref="A10:X56"/>
  <mergeCells count="5">
    <mergeCell ref="M9:P9"/>
    <mergeCell ref="D9:H9"/>
    <mergeCell ref="I9:L9"/>
    <mergeCell ref="U9:X9"/>
    <mergeCell ref="Q9:T9"/>
  </mergeCells>
  <printOptions/>
  <pageMargins left="0.75" right="0.75" top="1" bottom="1" header="0" footer="0"/>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Bernardo Vargas</cp:lastModifiedBy>
  <dcterms:created xsi:type="dcterms:W3CDTF">2008-01-24T22:32:01Z</dcterms:created>
  <dcterms:modified xsi:type="dcterms:W3CDTF">2009-09-15T22:21:10Z</dcterms:modified>
  <cp:category/>
  <cp:version/>
  <cp:contentType/>
  <cp:contentStatus/>
</cp:coreProperties>
</file>