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pivotTables/pivotTable1.xml" ContentType="application/vnd.openxmlformats-officedocument.spreadsheetml.pivotTable+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PivotChartFilter="1" defaultThemeVersion="124226"/>
  <bookViews>
    <workbookView xWindow="270" yWindow="0" windowWidth="7695" windowHeight="8880" tabRatio="703"/>
  </bookViews>
  <sheets>
    <sheet name="datos" sheetId="1" r:id="rId1"/>
    <sheet name="Gráfico" sheetId="23" r:id="rId2"/>
    <sheet name="Tabla" sheetId="22" state="hidden" r:id="rId3"/>
  </sheets>
  <definedNames>
    <definedName name="_xlnm._FilterDatabase" localSheetId="0" hidden="1">datos!$A$10:$AF$189</definedName>
  </definedNames>
  <calcPr calcId="145621"/>
  <pivotCaches>
    <pivotCache cacheId="14" r:id="rId4"/>
  </pivotCaches>
</workbook>
</file>

<file path=xl/calcChain.xml><?xml version="1.0" encoding="utf-8"?>
<calcChain xmlns="http://schemas.openxmlformats.org/spreadsheetml/2006/main">
  <c r="C5" i="1" l="1"/>
  <c r="D5" i="1"/>
  <c r="E5" i="1"/>
  <c r="F5" i="1"/>
  <c r="G5" i="1"/>
  <c r="H5" i="1"/>
  <c r="I5" i="1"/>
  <c r="J5" i="1"/>
  <c r="K5" i="1"/>
  <c r="L5" i="1"/>
  <c r="M5" i="1"/>
  <c r="N5" i="1"/>
  <c r="O5" i="1"/>
  <c r="P5" i="1"/>
  <c r="Q5" i="1"/>
  <c r="R5" i="1"/>
  <c r="S5" i="1"/>
  <c r="T5" i="1"/>
  <c r="U5" i="1"/>
  <c r="V5" i="1"/>
  <c r="W5" i="1"/>
  <c r="X5" i="1"/>
  <c r="Y5" i="1"/>
  <c r="Z5" i="1"/>
  <c r="AA5" i="1"/>
  <c r="AB5" i="1"/>
  <c r="AC5" i="1"/>
  <c r="AD5" i="1"/>
  <c r="AE5" i="1"/>
  <c r="AF5" i="1"/>
  <c r="C6" i="1"/>
  <c r="D6" i="1"/>
  <c r="E6" i="1"/>
  <c r="F6" i="1"/>
  <c r="G6" i="1"/>
  <c r="H6" i="1"/>
  <c r="I6" i="1"/>
  <c r="J6" i="1"/>
  <c r="K6" i="1"/>
  <c r="L6" i="1"/>
  <c r="M6" i="1"/>
  <c r="N6" i="1"/>
  <c r="O6" i="1"/>
  <c r="P6" i="1"/>
  <c r="Q6" i="1"/>
  <c r="R6" i="1"/>
  <c r="S6" i="1"/>
  <c r="T6" i="1"/>
  <c r="U6" i="1"/>
  <c r="V6" i="1"/>
  <c r="W6" i="1"/>
  <c r="X6" i="1"/>
  <c r="Y6" i="1"/>
  <c r="Z6" i="1"/>
  <c r="AA6" i="1"/>
  <c r="AB6" i="1"/>
  <c r="AC6" i="1"/>
  <c r="AD6" i="1"/>
  <c r="AE6" i="1"/>
  <c r="AF6" i="1"/>
  <c r="C7" i="1"/>
  <c r="D7" i="1"/>
  <c r="E7" i="1"/>
  <c r="F7" i="1"/>
  <c r="G7" i="1"/>
  <c r="H7" i="1"/>
  <c r="I7" i="1"/>
  <c r="J7" i="1"/>
  <c r="K7" i="1"/>
  <c r="L7" i="1"/>
  <c r="M7" i="1"/>
  <c r="N7" i="1"/>
  <c r="O7" i="1"/>
  <c r="P7" i="1"/>
  <c r="Q7" i="1"/>
  <c r="R7" i="1"/>
  <c r="S7" i="1"/>
  <c r="T7" i="1"/>
  <c r="U7" i="1"/>
  <c r="V7" i="1"/>
  <c r="W7" i="1"/>
  <c r="X7" i="1"/>
  <c r="Y7" i="1"/>
  <c r="Z7" i="1"/>
  <c r="AA7" i="1"/>
  <c r="AB7" i="1"/>
  <c r="AC7" i="1"/>
  <c r="AD7" i="1"/>
  <c r="AE7" i="1"/>
  <c r="AF7" i="1"/>
  <c r="C8" i="1"/>
  <c r="D8" i="1"/>
  <c r="E8" i="1"/>
  <c r="F8" i="1"/>
  <c r="G8" i="1"/>
  <c r="H8" i="1"/>
  <c r="I8" i="1"/>
  <c r="J8" i="1"/>
  <c r="K8" i="1"/>
  <c r="L8" i="1"/>
  <c r="M8" i="1"/>
  <c r="N8" i="1"/>
  <c r="O8" i="1"/>
  <c r="P8" i="1"/>
  <c r="Q8" i="1"/>
  <c r="R8" i="1"/>
  <c r="S8" i="1"/>
  <c r="T8" i="1"/>
  <c r="U8" i="1"/>
  <c r="V8" i="1"/>
  <c r="W8" i="1"/>
  <c r="X8" i="1"/>
  <c r="Y8" i="1"/>
  <c r="Z8" i="1"/>
  <c r="AA8" i="1"/>
  <c r="AB8" i="1"/>
  <c r="AC8" i="1"/>
  <c r="AD8" i="1"/>
  <c r="AE8" i="1"/>
  <c r="AF8" i="1"/>
</calcChain>
</file>

<file path=xl/comments1.xml><?xml version="1.0" encoding="utf-8"?>
<comments xmlns="http://schemas.openxmlformats.org/spreadsheetml/2006/main">
  <authors>
    <author xml:space="preserve"> Bernardo Vargas</author>
  </authors>
  <commentList>
    <comment ref="B5" authorId="0">
      <text>
        <r>
          <rPr>
            <sz val="8"/>
            <color indexed="81"/>
            <rFont val="Tahoma"/>
            <family val="2"/>
          </rPr>
          <t xml:space="preserve">PROMEDIO DEL GRUPO SELECCIONADO ABAJO SEGUN LOS CRITERIOS DEFINIDOS
</t>
        </r>
      </text>
    </comment>
    <comment ref="B6" authorId="0">
      <text>
        <r>
          <rPr>
            <sz val="8"/>
            <color indexed="81"/>
            <rFont val="Tahoma"/>
            <family val="2"/>
          </rPr>
          <t xml:space="preserve">NUMERO DE  AÑOS  EN EL GRUPO SELECCIONADO ABAJO SEGUN LOS CRITERIOS DEFINIDOS
</t>
        </r>
      </text>
    </comment>
    <comment ref="B7" authorId="0">
      <text>
        <r>
          <rPr>
            <sz val="8"/>
            <color indexed="81"/>
            <rFont val="Tahoma"/>
            <family val="2"/>
          </rPr>
          <t xml:space="preserve">VALOR MINIMO ENTRE EL  GRUPO SELECCIONADO ABAJO SEGUN LOS CRITERIOS DEFINIDOS
</t>
        </r>
      </text>
    </comment>
    <comment ref="B8" authorId="0">
      <text>
        <r>
          <rPr>
            <sz val="8"/>
            <color indexed="81"/>
            <rFont val="Tahoma"/>
            <family val="2"/>
          </rPr>
          <t xml:space="preserve">VALOR MAXIMO ENTRE EL  GRUPO SELECCIONADO ABAJO SEGUN LOS CRITERIOS DEFINIDOS
</t>
        </r>
      </text>
    </comment>
    <comment ref="B10" authorId="0">
      <text>
        <r>
          <rPr>
            <b/>
            <sz val="8"/>
            <color indexed="81"/>
            <rFont val="Tahoma"/>
            <family val="2"/>
          </rPr>
          <t>Año de Nacimiento</t>
        </r>
      </text>
    </comment>
    <comment ref="C10" authorId="0">
      <text>
        <r>
          <rPr>
            <sz val="8"/>
            <color indexed="81"/>
            <rFont val="Tahoma"/>
            <family val="2"/>
          </rPr>
          <t xml:space="preserve">% de consanguinidad (promedio para las vacas nacidas en este año)
Rango: 0 a 100%
</t>
        </r>
      </text>
    </comment>
    <comment ref="D10" authorId="0">
      <text>
        <r>
          <rPr>
            <sz val="10"/>
            <color indexed="81"/>
            <rFont val="Tahoma"/>
            <family val="2"/>
          </rPr>
          <t xml:space="preserve">Vacas que contribuyeron al cálculo del promedio de producción corregida a 305 d (PC305) para cada año respectivo
</t>
        </r>
      </text>
    </comment>
    <comment ref="E10" authorId="0">
      <text>
        <r>
          <rPr>
            <sz val="10"/>
            <color indexed="81"/>
            <rFont val="Tahoma"/>
            <family val="2"/>
          </rPr>
          <t>kilogramos de producción de leche a 305 días CORREGIDA por edad y lactancia
*Corrección es a una base de 4 años de edad y tercera lactancia</t>
        </r>
        <r>
          <rPr>
            <sz val="8"/>
            <color indexed="81"/>
            <rFont val="Tahoma"/>
            <family val="2"/>
          </rPr>
          <t xml:space="preserve">
</t>
        </r>
      </text>
    </comment>
    <comment ref="F10" authorId="0">
      <text>
        <r>
          <rPr>
            <sz val="8"/>
            <color indexed="81"/>
            <rFont val="Tahoma"/>
            <family val="2"/>
          </rPr>
          <t xml:space="preserve"> Vacas que contribuyeron al cálculo de VC para cada año
*Incluye vacas sin registros de producción</t>
        </r>
      </text>
    </comment>
    <comment ref="G10"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H10" authorId="0">
      <text>
        <r>
          <rPr>
            <sz val="8"/>
            <color indexed="81"/>
            <rFont val="Tahoma"/>
            <family val="2"/>
          </rPr>
          <t xml:space="preserve">% de confiabilidad (promedio para vacas nacidas este año)
Rango: 0 a 100
</t>
        </r>
      </text>
    </comment>
    <comment ref="I10" authorId="0">
      <text>
        <r>
          <rPr>
            <sz val="8"/>
            <color indexed="81"/>
            <rFont val="Tahoma"/>
            <family val="2"/>
          </rPr>
          <t xml:space="preserve">Vacas que contribuyeron al cálculo del promedio de producción corregida a 305 d (PC305) para cada año respectivo
</t>
        </r>
      </text>
    </comment>
    <comment ref="J10" authorId="0">
      <text>
        <r>
          <rPr>
            <sz val="8"/>
            <color indexed="81"/>
            <rFont val="Tahoma"/>
            <family val="2"/>
          </rPr>
          <t xml:space="preserve">kilogramos de producción de grasa a 305 días CORREGIDA por edad y lactancia
*Corrección es a una base de 4 años de edad y tercera lactancia
</t>
        </r>
      </text>
    </comment>
    <comment ref="K10"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L10" authorId="0">
      <text>
        <r>
          <rPr>
            <sz val="8"/>
            <color indexed="81"/>
            <rFont val="Tahoma"/>
            <family val="2"/>
          </rPr>
          <t xml:space="preserve">% de confiabilidad (promedio para vacas nacidas este año)
Rango: 0 a 100
</t>
        </r>
      </text>
    </comment>
    <comment ref="M10" authorId="0">
      <text>
        <r>
          <rPr>
            <sz val="8"/>
            <color indexed="81"/>
            <rFont val="Tahoma"/>
            <family val="2"/>
          </rPr>
          <t xml:space="preserve">Vacas que contribuyeron al cálculo del promedio de producción corregida a 305 d (PC305) para cada año respectivo
</t>
        </r>
      </text>
    </comment>
    <comment ref="N10" authorId="0">
      <text>
        <r>
          <rPr>
            <sz val="8"/>
            <color indexed="81"/>
            <rFont val="Tahoma"/>
            <family val="2"/>
          </rPr>
          <t xml:space="preserve">kilogramos de producción de proteína  a 305 días CORREGIDA por edad y lactancia
*Corrección es a una base de 4 años de edad y tercera lactancia
</t>
        </r>
      </text>
    </comment>
    <comment ref="O10"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P10" authorId="0">
      <text>
        <r>
          <rPr>
            <sz val="8"/>
            <color indexed="81"/>
            <rFont val="Tahoma"/>
            <family val="2"/>
          </rPr>
          <t xml:space="preserve">% de confiabilidad (promedio para vacas nacidas este año)
Rango: 0 a 100
</t>
        </r>
      </text>
    </comment>
    <comment ref="Q10" authorId="0">
      <text>
        <r>
          <rPr>
            <sz val="8"/>
            <color indexed="81"/>
            <rFont val="Tahoma"/>
            <family val="2"/>
          </rPr>
          <t xml:space="preserve">Vacas que contribuyeron al cálculo del promedio de producción corregida a 305 d (PC305) para cada año respectivo
</t>
        </r>
      </text>
    </comment>
    <comment ref="R10" authorId="0">
      <text>
        <r>
          <rPr>
            <sz val="8"/>
            <color indexed="81"/>
            <rFont val="Tahoma"/>
            <family val="2"/>
          </rPr>
          <t xml:space="preserve">kilogramos de producción de sólidos  a 305 días CORREGIDO por edad y lactancia
*Corrección es a una base de 4 años de edad y tercera lactancia
</t>
        </r>
      </text>
    </comment>
    <comment ref="S10"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T10" authorId="0">
      <text>
        <r>
          <rPr>
            <sz val="8"/>
            <color indexed="81"/>
            <rFont val="Tahoma"/>
            <family val="2"/>
          </rPr>
          <t xml:space="preserve">% de confiabilidad (promedio para vacas nacidas este año)
Rango: 0 a 100
</t>
        </r>
      </text>
    </comment>
    <comment ref="U10" authorId="0">
      <text>
        <r>
          <rPr>
            <sz val="10"/>
            <color indexed="81"/>
            <rFont val="Tahoma"/>
            <family val="2"/>
          </rPr>
          <t xml:space="preserve">Vacas que contribuyeron al cálculo del promedio de días abiertos para cada año respectivo
</t>
        </r>
      </text>
    </comment>
    <comment ref="V10" authorId="0">
      <text>
        <r>
          <rPr>
            <b/>
            <sz val="10"/>
            <color indexed="81"/>
            <rFont val="Tahoma"/>
            <family val="2"/>
          </rPr>
          <t xml:space="preserve">Días  Abiertos </t>
        </r>
      </text>
    </comment>
    <comment ref="W10" authorId="0">
      <text>
        <r>
          <rPr>
            <sz val="10"/>
            <color indexed="81"/>
            <rFont val="Tahoma"/>
            <family val="2"/>
          </rPr>
          <t xml:space="preserve">Promedio de valores de cría para las vacas nacidas en los años respectivos
(Valor de Cría:
Estimado del mérito genético de un animal. Contribución genética (aditiva) al rendimiento observado de un animal. 
Interpretación: Un VC = -3 DA para una vaca significa que bajo condiciones idénticas de manejo, cuando esta vaca esté en edad madura, se espera que presente 3 días abiertos menos  que el promedio del grupo de vacas utilizado como referencia o Base Genética
</t>
        </r>
      </text>
    </comment>
    <comment ref="X10" authorId="0">
      <text>
        <r>
          <rPr>
            <sz val="10"/>
            <color indexed="81"/>
            <rFont val="Tahoma"/>
            <family val="2"/>
          </rPr>
          <t xml:space="preserve">% de confiabilidad (promedio para vacas nacidas este año)
Rango: 0 a 100
</t>
        </r>
      </text>
    </comment>
    <comment ref="Y10" authorId="0">
      <text>
        <r>
          <rPr>
            <sz val="8"/>
            <color indexed="81"/>
            <rFont val="Tahoma"/>
            <family val="2"/>
          </rPr>
          <t xml:space="preserve">Vacas que contribuyeron al cálculo del promedio de score de células somáticas  para cada año respectivo
</t>
        </r>
      </text>
    </comment>
    <comment ref="Z10" authorId="0">
      <text>
        <r>
          <rPr>
            <sz val="8"/>
            <color indexed="81"/>
            <rFont val="Tahoma"/>
            <family val="2"/>
          </rPr>
          <t>SCCS: Score de células somáticas. Se calcula como SCCS= log(CCS/1000) 
Equivalencias:
SCCS   CCS
5          32000
6          64000
7         128000
8         256000
9         512000
10       1024000</t>
        </r>
      </text>
    </comment>
    <comment ref="AA10"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-1 en SCCS  para una vaca significa que bajo condiciones idénticas de manejo, se espera que presente 1 punto menos que el promedio de SCCS del grupo de vacas utilizado como referencia o Base Genética
</t>
        </r>
      </text>
    </comment>
    <comment ref="AB10" authorId="0">
      <text>
        <r>
          <rPr>
            <sz val="8"/>
            <color indexed="81"/>
            <rFont val="Tahoma"/>
            <family val="2"/>
          </rPr>
          <t xml:space="preserve">% de confiabilidad (promedio para vacas nacidas este año)
Rango: 0 a 100
</t>
        </r>
      </text>
    </comment>
    <comment ref="AC10" authorId="0">
      <text>
        <r>
          <rPr>
            <sz val="8"/>
            <color indexed="81"/>
            <rFont val="Tahoma"/>
            <family val="2"/>
          </rPr>
          <t xml:space="preserve">Vacas que contribuyeron al cálculo del promedio de vida productiva para cada año respectivo
</t>
        </r>
      </text>
    </comment>
    <comment ref="AD10" authorId="0">
      <text>
        <r>
          <rPr>
            <sz val="8"/>
            <color indexed="81"/>
            <rFont val="Tahoma"/>
            <family val="2"/>
          </rPr>
          <t xml:space="preserve">Vida productiva (aprox. en meses)*
</t>
        </r>
      </text>
    </comment>
    <comment ref="AE10" authorId="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 en VP  para una vaca significa que bajo condiciones idénticas de manejo, se espera que presente 3 meses más que el promedio de vida productiva del grupo de vacas utilizado como referencia o Base Genética
</t>
        </r>
      </text>
    </comment>
    <comment ref="AF10" authorId="0">
      <text>
        <r>
          <rPr>
            <sz val="8"/>
            <color indexed="81"/>
            <rFont val="Tahoma"/>
            <family val="2"/>
          </rPr>
          <t xml:space="preserve">% de confiabilidad (promedio para vacas nacidas este año)
Rango: 0 a 100
</t>
        </r>
      </text>
    </comment>
  </commentList>
</comments>
</file>

<file path=xl/sharedStrings.xml><?xml version="1.0" encoding="utf-8"?>
<sst xmlns="http://schemas.openxmlformats.org/spreadsheetml/2006/main" count="268" uniqueCount="85">
  <si>
    <t>Raza</t>
  </si>
  <si>
    <t>Tendencias poblacionales por raza</t>
  </si>
  <si>
    <t>H8</t>
  </si>
  <si>
    <t>J8</t>
  </si>
  <si>
    <t>Leche</t>
  </si>
  <si>
    <t>Proteína</t>
  </si>
  <si>
    <t>Grasa</t>
  </si>
  <si>
    <t>% Cons</t>
  </si>
  <si>
    <t>Vida Productiva</t>
  </si>
  <si>
    <t>VP</t>
  </si>
  <si>
    <t>VC_VP</t>
  </si>
  <si>
    <t>n_VP</t>
  </si>
  <si>
    <t>Conf_VP</t>
  </si>
  <si>
    <t>n_305K</t>
  </si>
  <si>
    <t>VC_G</t>
  </si>
  <si>
    <t>Conf_G</t>
  </si>
  <si>
    <t>n_P</t>
  </si>
  <si>
    <t>PC305_P</t>
  </si>
  <si>
    <t>VC_P</t>
  </si>
  <si>
    <t>Conf_P</t>
  </si>
  <si>
    <t>Total general</t>
  </si>
  <si>
    <t>PC305_K</t>
  </si>
  <si>
    <t>VC_K</t>
  </si>
  <si>
    <t>n_VC_K</t>
  </si>
  <si>
    <t>Conf_K</t>
  </si>
  <si>
    <t>n_G</t>
  </si>
  <si>
    <t>PC305_G</t>
  </si>
  <si>
    <t>Año Nac</t>
  </si>
  <si>
    <t>n_DA</t>
  </si>
  <si>
    <t>DiasAb</t>
  </si>
  <si>
    <t>VC_DA</t>
  </si>
  <si>
    <t>Conf_DA</t>
  </si>
  <si>
    <t>Días Abiertos</t>
  </si>
  <si>
    <t>n==&gt;</t>
  </si>
  <si>
    <t>min==&gt;</t>
  </si>
  <si>
    <t>max==&gt;</t>
  </si>
  <si>
    <t>promedio==&gt;</t>
  </si>
  <si>
    <t>HXJ</t>
  </si>
  <si>
    <t>HXPS</t>
  </si>
  <si>
    <t>PS8</t>
  </si>
  <si>
    <t>JXPS</t>
  </si>
  <si>
    <t>G8</t>
  </si>
  <si>
    <r>
      <t>Puede seleccionar grupos utilizando los botones de abajo (</t>
    </r>
    <r>
      <rPr>
        <sz val="10"/>
        <rFont val="Calibri"/>
        <family val="2"/>
      </rPr>
      <t>▼)</t>
    </r>
  </si>
  <si>
    <r>
      <t xml:space="preserve">Puede combinar varios criterios de selección </t>
    </r>
    <r>
      <rPr>
        <i/>
        <sz val="10"/>
        <rFont val="Calibri"/>
        <family val="2"/>
      </rPr>
      <t>(Ej Raza H8+ Año Nac &gt;2000)</t>
    </r>
  </si>
  <si>
    <t>% Consanguinidad</t>
  </si>
  <si>
    <t>datos_leche_305K</t>
  </si>
  <si>
    <t>datos_valor de Cría_Leche</t>
  </si>
  <si>
    <t>Valor de Cría_Leche</t>
  </si>
  <si>
    <t>datos_Grasa</t>
  </si>
  <si>
    <t>Valor de Cría_Grasa</t>
  </si>
  <si>
    <t>%Confiabilidad_Grasa</t>
  </si>
  <si>
    <t>%Confiabilidad_Leche</t>
  </si>
  <si>
    <t>datos_Proteína</t>
  </si>
  <si>
    <t>Valor de Cría_Proteína</t>
  </si>
  <si>
    <t>%Confiabilidad_Proteína</t>
  </si>
  <si>
    <t>datos_Días Abiertos</t>
  </si>
  <si>
    <t>Valor Cría_DíasAbiertos</t>
  </si>
  <si>
    <t>%Confiabilidad_DíasAbiertos</t>
  </si>
  <si>
    <t>datos_VidaProductiva</t>
  </si>
  <si>
    <t>VidaProductiva_meses</t>
  </si>
  <si>
    <t>Valor de Cría_VidaProductiva</t>
  </si>
  <si>
    <t>% Confiabilidad_VidaProductiva</t>
  </si>
  <si>
    <t>Año Nacimiento</t>
  </si>
  <si>
    <t>n_SCCS</t>
  </si>
  <si>
    <t>SCCS</t>
  </si>
  <si>
    <t>VC_SCCS</t>
  </si>
  <si>
    <t>Conf_SCCS</t>
  </si>
  <si>
    <t>Score de Células Somáticas</t>
  </si>
  <si>
    <t>% Confiabilidad_CélulasSomáticas</t>
  </si>
  <si>
    <t>Valor de Cría_CélulasSomáticas</t>
  </si>
  <si>
    <t>CélulasSomáticas_score</t>
  </si>
  <si>
    <t>datos_CélulasSomáticas</t>
  </si>
  <si>
    <t>n_ST</t>
  </si>
  <si>
    <t>PC305_ST</t>
  </si>
  <si>
    <t>VC_ST</t>
  </si>
  <si>
    <t>Conf_ST</t>
  </si>
  <si>
    <t>datos_Sólidos</t>
  </si>
  <si>
    <t>Valor de Cría_Sólidos</t>
  </si>
  <si>
    <t>%Confiabilidad_Sólidos</t>
  </si>
  <si>
    <t>Sólidos Totales</t>
  </si>
  <si>
    <t>Producción Corregida 305d_Leche</t>
  </si>
  <si>
    <t>Producción  Corregida 305d_Grasa</t>
  </si>
  <si>
    <t>Producción Corregida_305d_Proteína</t>
  </si>
  <si>
    <t>Producción Corregida_305d_Sólidos</t>
  </si>
  <si>
    <t>Promedio de Producción Corregida 305d_Leche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</si>
</sst>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2" formatCode="0.0"/>
  </numFmts>
  <fonts count="14" x14ac:knownFonts="1">
    <font>
      <sz val="10"/>
      <name val="Arial"/>
    </font>
    <font>
      <sz val="8"/>
      <name val="Arial"/>
      <family val="2"/>
    </font>
    <font>
      <sz val="8"/>
      <color indexed="81"/>
      <name val="Tahoma"/>
      <family val="2"/>
    </font>
    <font>
      <b/>
      <sz val="8"/>
      <color indexed="81"/>
      <name val="Tahoma"/>
      <family val="2"/>
    </font>
    <font>
      <b/>
      <sz val="10"/>
      <color indexed="81"/>
      <name val="Tahoma"/>
      <family val="2"/>
    </font>
    <font>
      <sz val="10"/>
      <color indexed="8"/>
      <name val="Calibri"/>
      <family val="2"/>
    </font>
    <font>
      <sz val="14"/>
      <color indexed="12"/>
      <name val="Calibri"/>
      <family val="2"/>
    </font>
    <font>
      <sz val="10"/>
      <name val="Calibri"/>
      <family val="2"/>
    </font>
    <font>
      <i/>
      <sz val="10"/>
      <color indexed="12"/>
      <name val="Calibri"/>
      <family val="2"/>
    </font>
    <font>
      <i/>
      <sz val="10"/>
      <name val="Calibri"/>
      <family val="2"/>
    </font>
    <font>
      <sz val="10"/>
      <color indexed="12"/>
      <name val="Calibri"/>
      <family val="2"/>
    </font>
    <font>
      <sz val="10"/>
      <color indexed="81"/>
      <name val="Tahoma"/>
      <family val="2"/>
    </font>
    <font>
      <sz val="14"/>
      <name val="Arial"/>
      <family val="2"/>
    </font>
    <font>
      <b/>
      <sz val="10"/>
      <color rgb="FFFF0000"/>
      <name val="Calibri"/>
      <family val="2"/>
    </font>
  </fonts>
  <fills count="13">
    <fill>
      <patternFill patternType="none"/>
    </fill>
    <fill>
      <patternFill patternType="gray125"/>
    </fill>
    <fill>
      <patternFill patternType="solid">
        <fgColor indexed="9"/>
        <bgColor indexed="64"/>
      </patternFill>
    </fill>
    <fill>
      <patternFill patternType="solid">
        <fgColor indexed="14"/>
        <bgColor indexed="64"/>
      </patternFill>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indexed="22"/>
        <bgColor indexed="64"/>
      </patternFill>
    </fill>
    <fill>
      <patternFill patternType="solid">
        <fgColor indexed="45"/>
        <bgColor indexed="64"/>
      </patternFill>
    </fill>
    <fill>
      <patternFill patternType="solid">
        <fgColor indexed="13"/>
        <bgColor indexed="64"/>
      </patternFill>
    </fill>
    <fill>
      <patternFill patternType="solid">
        <fgColor rgb="FFFFC000"/>
        <bgColor indexed="64"/>
      </patternFill>
    </fill>
    <fill>
      <patternFill patternType="solid">
        <fgColor theme="0"/>
        <bgColor indexed="64"/>
      </patternFill>
    </fill>
    <fill>
      <patternFill patternType="solid">
        <fgColor rgb="FFFF00FF"/>
        <bgColor indexed="64"/>
      </patternFill>
    </fill>
  </fills>
  <borders count="14">
    <border>
      <left/>
      <right/>
      <top/>
      <bottom/>
      <diagonal/>
    </border>
    <border>
      <left style="thin">
        <color indexed="8"/>
      </left>
      <right/>
      <top style="thin">
        <color indexed="8"/>
      </top>
      <bottom/>
      <diagonal/>
    </border>
    <border>
      <left style="thin">
        <color indexed="65"/>
      </left>
      <right/>
      <top style="thin">
        <color indexed="8"/>
      </top>
      <bottom/>
      <diagonal/>
    </border>
    <border>
      <left style="thin">
        <color indexed="65"/>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double">
        <color indexed="64"/>
      </right>
      <top/>
      <bottom/>
      <diagonal/>
    </border>
    <border>
      <left style="double">
        <color indexed="64"/>
      </left>
      <right/>
      <top/>
      <bottom/>
      <diagonal/>
    </border>
    <border>
      <left style="double">
        <color indexed="64"/>
      </left>
      <right style="double">
        <color indexed="64"/>
      </right>
      <top/>
      <bottom/>
      <diagonal/>
    </border>
  </borders>
  <cellStyleXfs count="1">
    <xf numFmtId="0" fontId="0" fillId="0" borderId="0"/>
  </cellStyleXfs>
  <cellXfs count="124">
    <xf numFmtId="0" fontId="0" fillId="0" borderId="0" xfId="0"/>
    <xf numFmtId="0" fontId="0" fillId="0" borderId="1" xfId="0" applyBorder="1"/>
    <xf numFmtId="0" fontId="0" fillId="0" borderId="2" xfId="0" applyBorder="1"/>
    <xf numFmtId="0" fontId="0" fillId="0" borderId="3" xfId="0" applyBorder="1"/>
    <xf numFmtId="0" fontId="0" fillId="0" borderId="1" xfId="0" pivotButton="1" applyBorder="1"/>
    <xf numFmtId="0" fontId="0" fillId="0" borderId="4" xfId="0" applyBorder="1"/>
    <xf numFmtId="0" fontId="0" fillId="0" borderId="5" xfId="0" applyNumberFormat="1" applyBorder="1"/>
    <xf numFmtId="0" fontId="0" fillId="0" borderId="4" xfId="0" applyNumberFormat="1" applyBorder="1"/>
    <xf numFmtId="0" fontId="0" fillId="0" borderId="6" xfId="0" applyNumberFormat="1" applyBorder="1"/>
    <xf numFmtId="0" fontId="0" fillId="0" borderId="7" xfId="0" applyBorder="1"/>
    <xf numFmtId="0" fontId="0" fillId="0" borderId="1" xfId="0" applyNumberFormat="1" applyBorder="1"/>
    <xf numFmtId="0" fontId="0" fillId="0" borderId="7" xfId="0" applyNumberFormat="1" applyBorder="1"/>
    <xf numFmtId="0" fontId="0" fillId="0" borderId="8" xfId="0" applyNumberFormat="1" applyBorder="1"/>
    <xf numFmtId="0" fontId="0" fillId="0" borderId="0" xfId="0" applyNumberFormat="1"/>
    <xf numFmtId="0" fontId="0" fillId="0" borderId="9" xfId="0" applyNumberFormat="1" applyBorder="1"/>
    <xf numFmtId="0" fontId="0" fillId="0" borderId="10" xfId="0" applyNumberFormat="1" applyBorder="1"/>
    <xf numFmtId="0" fontId="5" fillId="2" borderId="0" xfId="0" applyFont="1" applyFill="1" applyBorder="1" applyAlignment="1"/>
    <xf numFmtId="172" fontId="7" fillId="2" borderId="0" xfId="0" applyNumberFormat="1" applyFont="1" applyFill="1" applyBorder="1" applyAlignment="1">
      <alignment horizontal="right"/>
    </xf>
    <xf numFmtId="0" fontId="7" fillId="2" borderId="0" xfId="0" applyFont="1" applyFill="1" applyBorder="1" applyAlignment="1">
      <alignment horizontal="right"/>
    </xf>
    <xf numFmtId="1" fontId="7" fillId="2" borderId="0" xfId="0" applyNumberFormat="1" applyFont="1" applyFill="1" applyBorder="1" applyAlignment="1">
      <alignment horizontal="right"/>
    </xf>
    <xf numFmtId="17" fontId="9" fillId="2" borderId="0" xfId="0" applyNumberFormat="1" applyFont="1" applyFill="1" applyBorder="1" applyAlignment="1">
      <alignment horizontal="right"/>
    </xf>
    <xf numFmtId="2" fontId="9" fillId="3" borderId="11" xfId="0" applyNumberFormat="1" applyFont="1" applyFill="1" applyBorder="1" applyAlignment="1"/>
    <xf numFmtId="1" fontId="9" fillId="3" borderId="0" xfId="0" applyNumberFormat="1" applyFont="1" applyFill="1" applyBorder="1" applyAlignment="1"/>
    <xf numFmtId="172" fontId="9" fillId="3" borderId="0" xfId="0" applyNumberFormat="1" applyFont="1" applyFill="1" applyBorder="1" applyAlignment="1"/>
    <xf numFmtId="172" fontId="9" fillId="3" borderId="11" xfId="0" applyNumberFormat="1" applyFont="1" applyFill="1" applyBorder="1" applyAlignment="1"/>
    <xf numFmtId="1" fontId="9" fillId="3" borderId="11" xfId="0" applyNumberFormat="1" applyFont="1" applyFill="1" applyBorder="1" applyAlignment="1"/>
    <xf numFmtId="0" fontId="5" fillId="4" borderId="0" xfId="0" applyFont="1" applyFill="1" applyAlignment="1"/>
    <xf numFmtId="17" fontId="6" fillId="4" borderId="0" xfId="0" applyNumberFormat="1" applyFont="1" applyFill="1" applyAlignment="1">
      <alignment horizontal="center"/>
    </xf>
    <xf numFmtId="2" fontId="7" fillId="5" borderId="0" xfId="0" applyNumberFormat="1" applyFont="1" applyFill="1" applyAlignment="1">
      <alignment horizontal="center"/>
    </xf>
    <xf numFmtId="0" fontId="7" fillId="2" borderId="0" xfId="0" applyFont="1" applyFill="1" applyAlignment="1">
      <alignment horizontal="center"/>
    </xf>
    <xf numFmtId="1" fontId="10" fillId="4" borderId="0" xfId="0" applyNumberFormat="1" applyFont="1" applyFill="1" applyAlignment="1">
      <alignment horizontal="left"/>
    </xf>
    <xf numFmtId="2" fontId="10" fillId="5" borderId="0" xfId="0" applyNumberFormat="1" applyFont="1" applyFill="1" applyAlignment="1">
      <alignment horizontal="left"/>
    </xf>
    <xf numFmtId="1" fontId="10" fillId="2" borderId="12" xfId="0" applyNumberFormat="1" applyFont="1" applyFill="1" applyBorder="1" applyAlignment="1">
      <alignment horizontal="left"/>
    </xf>
    <xf numFmtId="172" fontId="10" fillId="2" borderId="0" xfId="0" applyNumberFormat="1" applyFont="1" applyFill="1" applyAlignment="1">
      <alignment horizontal="left"/>
    </xf>
    <xf numFmtId="0" fontId="10" fillId="2" borderId="0" xfId="0" applyFont="1" applyFill="1" applyAlignment="1">
      <alignment horizontal="left"/>
    </xf>
    <xf numFmtId="1" fontId="10" fillId="2" borderId="0" xfId="0" applyNumberFormat="1" applyFont="1" applyFill="1" applyAlignment="1">
      <alignment horizontal="left"/>
    </xf>
    <xf numFmtId="1" fontId="10" fillId="6" borderId="12" xfId="0" applyNumberFormat="1" applyFont="1" applyFill="1" applyBorder="1" applyAlignment="1">
      <alignment horizontal="left"/>
    </xf>
    <xf numFmtId="172" fontId="10" fillId="6" borderId="0" xfId="0" applyNumberFormat="1" applyFont="1" applyFill="1" applyAlignment="1">
      <alignment horizontal="left"/>
    </xf>
    <xf numFmtId="1" fontId="10" fillId="6" borderId="0" xfId="0" applyNumberFormat="1" applyFont="1" applyFill="1" applyAlignment="1">
      <alignment horizontal="left"/>
    </xf>
    <xf numFmtId="1" fontId="10" fillId="7" borderId="12" xfId="0" applyNumberFormat="1" applyFont="1" applyFill="1" applyBorder="1" applyAlignment="1">
      <alignment horizontal="left"/>
    </xf>
    <xf numFmtId="172" fontId="10" fillId="7" borderId="0" xfId="0" applyNumberFormat="1" applyFont="1" applyFill="1" applyAlignment="1">
      <alignment horizontal="left"/>
    </xf>
    <xf numFmtId="1" fontId="10" fillId="7" borderId="11" xfId="0" applyNumberFormat="1" applyFont="1" applyFill="1" applyBorder="1" applyAlignment="1">
      <alignment horizontal="left"/>
    </xf>
    <xf numFmtId="1" fontId="10" fillId="8" borderId="0" xfId="0" applyNumberFormat="1" applyFont="1" applyFill="1" applyAlignment="1">
      <alignment horizontal="left"/>
    </xf>
    <xf numFmtId="172" fontId="10" fillId="8" borderId="0" xfId="0" applyNumberFormat="1" applyFont="1" applyFill="1" applyAlignment="1">
      <alignment horizontal="left"/>
    </xf>
    <xf numFmtId="1" fontId="10" fillId="4" borderId="12" xfId="0" applyNumberFormat="1" applyFont="1" applyFill="1" applyBorder="1" applyAlignment="1">
      <alignment horizontal="left"/>
    </xf>
    <xf numFmtId="172" fontId="10" fillId="4" borderId="0" xfId="0" applyNumberFormat="1" applyFont="1" applyFill="1" applyAlignment="1">
      <alignment horizontal="left"/>
    </xf>
    <xf numFmtId="1" fontId="10" fillId="4" borderId="11" xfId="0" applyNumberFormat="1" applyFont="1" applyFill="1" applyBorder="1" applyAlignment="1">
      <alignment horizontal="left"/>
    </xf>
    <xf numFmtId="0" fontId="7" fillId="9" borderId="0" xfId="0" applyFont="1" applyFill="1" applyAlignment="1">
      <alignment horizontal="left"/>
    </xf>
    <xf numFmtId="2" fontId="5" fillId="4" borderId="0" xfId="0" applyNumberFormat="1" applyFont="1" applyFill="1" applyAlignment="1"/>
    <xf numFmtId="1" fontId="7" fillId="4" borderId="0" xfId="0" applyNumberFormat="1" applyFont="1" applyFill="1" applyAlignment="1">
      <alignment horizontal="right"/>
    </xf>
    <xf numFmtId="2" fontId="7" fillId="5" borderId="0" xfId="0" applyNumberFormat="1" applyFont="1" applyFill="1" applyAlignment="1">
      <alignment horizontal="right"/>
    </xf>
    <xf numFmtId="1" fontId="7" fillId="2" borderId="12" xfId="0" applyNumberFormat="1" applyFont="1" applyFill="1" applyBorder="1" applyAlignment="1">
      <alignment horizontal="right"/>
    </xf>
    <xf numFmtId="172" fontId="7" fillId="2" borderId="0" xfId="0" applyNumberFormat="1" applyFont="1" applyFill="1" applyAlignment="1">
      <alignment horizontal="right"/>
    </xf>
    <xf numFmtId="1" fontId="7" fillId="2" borderId="0" xfId="0" applyNumberFormat="1" applyFont="1" applyFill="1" applyAlignment="1">
      <alignment horizontal="right"/>
    </xf>
    <xf numFmtId="0" fontId="7" fillId="6" borderId="12" xfId="0" applyFont="1" applyFill="1" applyBorder="1" applyAlignment="1">
      <alignment horizontal="right"/>
    </xf>
    <xf numFmtId="172" fontId="7" fillId="6" borderId="0" xfId="0" applyNumberFormat="1" applyFont="1" applyFill="1" applyAlignment="1">
      <alignment horizontal="right"/>
    </xf>
    <xf numFmtId="1" fontId="7" fillId="6" borderId="0" xfId="0" applyNumberFormat="1" applyFont="1" applyFill="1" applyAlignment="1">
      <alignment horizontal="right"/>
    </xf>
    <xf numFmtId="1" fontId="7" fillId="7" borderId="12" xfId="0" applyNumberFormat="1" applyFont="1" applyFill="1" applyBorder="1" applyAlignment="1">
      <alignment horizontal="right"/>
    </xf>
    <xf numFmtId="172" fontId="7" fillId="7" borderId="0" xfId="0" applyNumberFormat="1" applyFont="1" applyFill="1" applyAlignment="1">
      <alignment horizontal="right"/>
    </xf>
    <xf numFmtId="1" fontId="7" fillId="7" borderId="11" xfId="0" applyNumberFormat="1" applyFont="1" applyFill="1" applyBorder="1" applyAlignment="1">
      <alignment horizontal="right"/>
    </xf>
    <xf numFmtId="1" fontId="7" fillId="8" borderId="0" xfId="0" applyNumberFormat="1" applyFont="1" applyFill="1" applyAlignment="1">
      <alignment horizontal="right"/>
    </xf>
    <xf numFmtId="172" fontId="7" fillId="8" borderId="0" xfId="0" applyNumberFormat="1" applyFont="1" applyFill="1" applyAlignment="1">
      <alignment horizontal="right"/>
    </xf>
    <xf numFmtId="0" fontId="7" fillId="4" borderId="12" xfId="0" applyFont="1" applyFill="1" applyBorder="1" applyAlignment="1">
      <alignment horizontal="right"/>
    </xf>
    <xf numFmtId="172" fontId="7" fillId="4" borderId="0" xfId="0" applyNumberFormat="1" applyFont="1" applyFill="1" applyAlignment="1">
      <alignment horizontal="right"/>
    </xf>
    <xf numFmtId="2" fontId="7" fillId="4" borderId="0" xfId="0" applyNumberFormat="1" applyFont="1" applyFill="1" applyAlignment="1">
      <alignment horizontal="right"/>
    </xf>
    <xf numFmtId="1" fontId="7" fillId="4" borderId="11" xfId="0" applyNumberFormat="1" applyFont="1" applyFill="1" applyBorder="1" applyAlignment="1">
      <alignment horizontal="right"/>
    </xf>
    <xf numFmtId="0" fontId="7" fillId="4" borderId="0" xfId="0" applyFont="1" applyFill="1" applyAlignment="1">
      <alignment horizontal="right"/>
    </xf>
    <xf numFmtId="2" fontId="5" fillId="4" borderId="0" xfId="0" applyNumberFormat="1" applyFont="1" applyFill="1" applyBorder="1" applyAlignment="1"/>
    <xf numFmtId="1" fontId="7" fillId="4" borderId="0" xfId="0" applyNumberFormat="1" applyFont="1" applyFill="1" applyBorder="1" applyAlignment="1">
      <alignment horizontal="right"/>
    </xf>
    <xf numFmtId="2" fontId="7" fillId="5" borderId="0" xfId="0" applyNumberFormat="1" applyFont="1" applyFill="1" applyBorder="1" applyAlignment="1">
      <alignment horizontal="right"/>
    </xf>
    <xf numFmtId="172" fontId="7" fillId="6" borderId="0" xfId="0" applyNumberFormat="1" applyFont="1" applyFill="1" applyBorder="1" applyAlignment="1">
      <alignment horizontal="right"/>
    </xf>
    <xf numFmtId="1" fontId="7" fillId="6" borderId="0" xfId="0" applyNumberFormat="1" applyFont="1" applyFill="1" applyBorder="1" applyAlignment="1">
      <alignment horizontal="right"/>
    </xf>
    <xf numFmtId="172" fontId="7" fillId="7" borderId="0" xfId="0" applyNumberFormat="1" applyFont="1" applyFill="1" applyBorder="1" applyAlignment="1">
      <alignment horizontal="right"/>
    </xf>
    <xf numFmtId="1" fontId="7" fillId="8" borderId="0" xfId="0" applyNumberFormat="1" applyFont="1" applyFill="1" applyBorder="1" applyAlignment="1">
      <alignment horizontal="right"/>
    </xf>
    <xf numFmtId="172" fontId="7" fillId="8" borderId="0" xfId="0" applyNumberFormat="1" applyFont="1" applyFill="1" applyBorder="1" applyAlignment="1">
      <alignment horizontal="right"/>
    </xf>
    <xf numFmtId="172" fontId="7" fillId="4" borderId="0" xfId="0" applyNumberFormat="1" applyFont="1" applyFill="1" applyBorder="1" applyAlignment="1">
      <alignment horizontal="right"/>
    </xf>
    <xf numFmtId="2" fontId="7" fillId="4" borderId="0" xfId="0" applyNumberFormat="1" applyFont="1" applyFill="1" applyBorder="1" applyAlignment="1">
      <alignment horizontal="right"/>
    </xf>
    <xf numFmtId="0" fontId="7" fillId="4" borderId="0" xfId="0" applyFont="1" applyFill="1" applyBorder="1" applyAlignment="1">
      <alignment horizontal="right"/>
    </xf>
    <xf numFmtId="0" fontId="7" fillId="2" borderId="0" xfId="0" applyFont="1" applyFill="1" applyAlignment="1">
      <alignment horizontal="right"/>
    </xf>
    <xf numFmtId="2" fontId="10" fillId="4" borderId="0" xfId="0" applyNumberFormat="1" applyFont="1" applyFill="1" applyAlignment="1">
      <alignment horizontal="left"/>
    </xf>
    <xf numFmtId="1" fontId="10" fillId="7" borderId="0" xfId="0" applyNumberFormat="1" applyFont="1" applyFill="1" applyAlignment="1">
      <alignment horizontal="left"/>
    </xf>
    <xf numFmtId="1" fontId="7" fillId="7" borderId="0" xfId="0" applyNumberFormat="1" applyFont="1" applyFill="1" applyAlignment="1">
      <alignment horizontal="right"/>
    </xf>
    <xf numFmtId="1" fontId="7" fillId="7" borderId="0" xfId="0" applyNumberFormat="1" applyFont="1" applyFill="1" applyBorder="1" applyAlignment="1">
      <alignment horizontal="right"/>
    </xf>
    <xf numFmtId="0" fontId="10" fillId="4" borderId="0" xfId="0" applyFont="1" applyFill="1" applyAlignment="1"/>
    <xf numFmtId="0" fontId="7" fillId="4" borderId="11" xfId="0" applyFont="1" applyFill="1" applyBorder="1" applyAlignment="1">
      <alignment horizontal="right"/>
    </xf>
    <xf numFmtId="0" fontId="0" fillId="0" borderId="9" xfId="0" applyBorder="1"/>
    <xf numFmtId="0" fontId="0" fillId="0" borderId="8" xfId="0" applyBorder="1"/>
    <xf numFmtId="1" fontId="7" fillId="10" borderId="0" xfId="0" applyNumberFormat="1" applyFont="1" applyFill="1" applyBorder="1" applyAlignment="1">
      <alignment horizontal="right"/>
    </xf>
    <xf numFmtId="1" fontId="10" fillId="10" borderId="0" xfId="0" applyNumberFormat="1" applyFont="1" applyFill="1" applyBorder="1" applyAlignment="1">
      <alignment horizontal="left"/>
    </xf>
    <xf numFmtId="0" fontId="5" fillId="11" borderId="0" xfId="0" applyFont="1" applyFill="1" applyBorder="1" applyAlignment="1"/>
    <xf numFmtId="0" fontId="6" fillId="11" borderId="0" xfId="0" applyFont="1" applyFill="1" applyBorder="1" applyAlignment="1">
      <alignment horizontal="left"/>
    </xf>
    <xf numFmtId="2" fontId="7" fillId="11" borderId="0" xfId="0" applyNumberFormat="1" applyFont="1" applyFill="1" applyBorder="1" applyAlignment="1">
      <alignment horizontal="left"/>
    </xf>
    <xf numFmtId="1" fontId="7" fillId="11" borderId="0" xfId="0" applyNumberFormat="1" applyFont="1" applyFill="1" applyBorder="1" applyAlignment="1">
      <alignment horizontal="left"/>
    </xf>
    <xf numFmtId="0" fontId="7" fillId="11" borderId="0" xfId="0" applyFont="1" applyFill="1" applyBorder="1" applyAlignment="1">
      <alignment horizontal="left"/>
    </xf>
    <xf numFmtId="172" fontId="7" fillId="11" borderId="0" xfId="0" applyNumberFormat="1" applyFont="1" applyFill="1" applyBorder="1" applyAlignment="1">
      <alignment horizontal="left"/>
    </xf>
    <xf numFmtId="172" fontId="13" fillId="11" borderId="0" xfId="0" applyNumberFormat="1" applyFont="1" applyFill="1" applyBorder="1" applyAlignment="1">
      <alignment horizontal="right"/>
    </xf>
    <xf numFmtId="1" fontId="13" fillId="11" borderId="0" xfId="0" applyNumberFormat="1" applyFont="1" applyFill="1" applyBorder="1" applyAlignment="1">
      <alignment horizontal="left"/>
    </xf>
    <xf numFmtId="17" fontId="6" fillId="11" borderId="0" xfId="0" applyNumberFormat="1" applyFont="1" applyFill="1" applyBorder="1" applyAlignment="1"/>
    <xf numFmtId="2" fontId="7" fillId="11" borderId="0" xfId="0" applyNumberFormat="1" applyFont="1" applyFill="1" applyBorder="1" applyAlignment="1">
      <alignment horizontal="right"/>
    </xf>
    <xf numFmtId="0" fontId="8" fillId="11" borderId="0" xfId="0" applyFont="1" applyFill="1" applyAlignment="1"/>
    <xf numFmtId="1" fontId="7" fillId="11" borderId="0" xfId="0" applyNumberFormat="1" applyFont="1" applyFill="1" applyBorder="1" applyAlignment="1">
      <alignment horizontal="right"/>
    </xf>
    <xf numFmtId="0" fontId="7" fillId="11" borderId="0" xfId="0" applyFont="1" applyFill="1" applyBorder="1" applyAlignment="1">
      <alignment horizontal="right"/>
    </xf>
    <xf numFmtId="172" fontId="7" fillId="11" borderId="0" xfId="0" applyNumberFormat="1" applyFont="1" applyFill="1" applyBorder="1" applyAlignment="1">
      <alignment horizontal="right"/>
    </xf>
    <xf numFmtId="17" fontId="6" fillId="11" borderId="0" xfId="0" applyNumberFormat="1" applyFont="1" applyFill="1" applyBorder="1" applyAlignment="1">
      <alignment horizontal="right"/>
    </xf>
    <xf numFmtId="172" fontId="9" fillId="12" borderId="0" xfId="0" applyNumberFormat="1" applyFont="1" applyFill="1" applyBorder="1" applyAlignment="1"/>
    <xf numFmtId="1" fontId="9" fillId="12" borderId="0" xfId="0" applyNumberFormat="1" applyFont="1" applyFill="1" applyBorder="1" applyAlignment="1"/>
    <xf numFmtId="172" fontId="9" fillId="12" borderId="11" xfId="0" applyNumberFormat="1" applyFont="1" applyFill="1" applyBorder="1" applyAlignment="1"/>
    <xf numFmtId="1" fontId="9" fillId="12" borderId="11" xfId="0" applyNumberFormat="1" applyFont="1" applyFill="1" applyBorder="1" applyAlignment="1"/>
    <xf numFmtId="1" fontId="10" fillId="10" borderId="11" xfId="0" applyNumberFormat="1" applyFont="1" applyFill="1" applyBorder="1" applyAlignment="1">
      <alignment horizontal="left"/>
    </xf>
    <xf numFmtId="1" fontId="7" fillId="10" borderId="11" xfId="0" applyNumberFormat="1" applyFont="1" applyFill="1" applyBorder="1" applyAlignment="1">
      <alignment horizontal="right"/>
    </xf>
    <xf numFmtId="172" fontId="7" fillId="10" borderId="0" xfId="0" applyNumberFormat="1" applyFont="1" applyFill="1" applyBorder="1" applyAlignment="1">
      <alignment horizontal="right"/>
    </xf>
    <xf numFmtId="172" fontId="6" fillId="4" borderId="13" xfId="0" applyNumberFormat="1" applyFont="1" applyFill="1" applyBorder="1" applyAlignment="1">
      <alignment horizontal="center"/>
    </xf>
    <xf numFmtId="0" fontId="10" fillId="4" borderId="13" xfId="0" applyFont="1" applyFill="1" applyBorder="1" applyAlignment="1">
      <alignment horizontal="center"/>
    </xf>
    <xf numFmtId="172" fontId="6" fillId="7" borderId="13" xfId="0" applyNumberFormat="1" applyFont="1" applyFill="1" applyBorder="1" applyAlignment="1">
      <alignment horizontal="center"/>
    </xf>
    <xf numFmtId="0" fontId="10" fillId="0" borderId="13" xfId="0" applyFont="1" applyBorder="1" applyAlignment="1">
      <alignment horizontal="center"/>
    </xf>
    <xf numFmtId="0" fontId="6" fillId="2" borderId="13" xfId="0" applyFont="1" applyFill="1" applyBorder="1" applyAlignment="1">
      <alignment horizontal="center"/>
    </xf>
    <xf numFmtId="0" fontId="7" fillId="2" borderId="13" xfId="0" applyFont="1" applyFill="1" applyBorder="1" applyAlignment="1">
      <alignment horizontal="center"/>
    </xf>
    <xf numFmtId="0" fontId="6" fillId="6" borderId="13" xfId="0" applyFont="1" applyFill="1" applyBorder="1" applyAlignment="1">
      <alignment horizontal="center"/>
    </xf>
    <xf numFmtId="0" fontId="10" fillId="2" borderId="13" xfId="0" applyFont="1" applyFill="1" applyBorder="1" applyAlignment="1">
      <alignment horizontal="center"/>
    </xf>
    <xf numFmtId="172" fontId="6" fillId="8" borderId="13" xfId="0" applyNumberFormat="1" applyFont="1" applyFill="1" applyBorder="1" applyAlignment="1">
      <alignment horizontal="center"/>
    </xf>
    <xf numFmtId="0" fontId="10" fillId="8" borderId="13" xfId="0" applyFont="1" applyFill="1" applyBorder="1" applyAlignment="1">
      <alignment horizontal="center"/>
    </xf>
    <xf numFmtId="0" fontId="6" fillId="10" borderId="12" xfId="0" applyFont="1" applyFill="1" applyBorder="1" applyAlignment="1">
      <alignment horizontal="center"/>
    </xf>
    <xf numFmtId="0" fontId="12" fillId="0" borderId="0" xfId="0" applyFont="1" applyAlignment="1">
      <alignment horizontal="center"/>
    </xf>
    <xf numFmtId="0" fontId="12" fillId="0" borderId="11"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microsoft.com/office/2006/relationships/attachedToolbars" Target="attachedToolbars.bin"/></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pivotSource>
    <c:name>[tendxraza1409.xlsx]Tabla!Tabla dinámica2</c:name>
    <c:fmtId val="0"/>
  </c:pivotSource>
  <c:chart>
    <c:autoTitleDeleted val="0"/>
    <c:pivotFmts>
      <c:pivotFmt>
        <c:idx val="0"/>
      </c:pivotFmt>
      <c:pivotFmt>
        <c:idx val="1"/>
      </c:pivotFmt>
      <c:pivotFmt>
        <c:idx val="2"/>
      </c:pivotFmt>
      <c:pivotFmt>
        <c:idx val="3"/>
      </c:pivotFmt>
      <c:pivotFmt>
        <c:idx val="4"/>
      </c:pivotFmt>
      <c:pivotFmt>
        <c:idx val="5"/>
      </c:pivotFmt>
      <c:pivotFmt>
        <c:idx val="6"/>
      </c:pivotFmt>
    </c:pivotFmts>
    <c:plotArea>
      <c:layout/>
      <c:lineChart>
        <c:grouping val="standard"/>
        <c:varyColors val="0"/>
        <c:ser>
          <c:idx val="0"/>
          <c:order val="0"/>
          <c:tx>
            <c:strRef>
              <c:f>Tabla!$B$1:$B$2</c:f>
              <c:strCache>
                <c:ptCount val="1"/>
                <c:pt idx="0">
                  <c:v>G8</c:v>
                </c:pt>
              </c:strCache>
            </c:strRef>
          </c:tx>
          <c:cat>
            <c:strRef>
              <c:f>Tabla!$A$3:$A$31</c:f>
              <c:strCache>
                <c:ptCount val="28"/>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strCache>
            </c:strRef>
          </c:cat>
          <c:val>
            <c:numRef>
              <c:f>Tabla!$B$3:$B$31</c:f>
              <c:numCache>
                <c:formatCode>General</c:formatCode>
                <c:ptCount val="28"/>
                <c:pt idx="2">
                  <c:v>4802.7741935000004</c:v>
                </c:pt>
                <c:pt idx="3">
                  <c:v>5235.4814815</c:v>
                </c:pt>
                <c:pt idx="4">
                  <c:v>5034.5384615000003</c:v>
                </c:pt>
                <c:pt idx="5">
                  <c:v>5190.7111111000004</c:v>
                </c:pt>
                <c:pt idx="6">
                  <c:v>5007.0337079000001</c:v>
                </c:pt>
                <c:pt idx="7">
                  <c:v>5201.5789474000003</c:v>
                </c:pt>
                <c:pt idx="8">
                  <c:v>5279.9705881999998</c:v>
                </c:pt>
                <c:pt idx="9">
                  <c:v>5280.7475727999999</c:v>
                </c:pt>
                <c:pt idx="10">
                  <c:v>5414.0813952999997</c:v>
                </c:pt>
                <c:pt idx="11">
                  <c:v>5639.8271605</c:v>
                </c:pt>
                <c:pt idx="12">
                  <c:v>6138.4470588000004</c:v>
                </c:pt>
                <c:pt idx="13">
                  <c:v>6350.1730768999996</c:v>
                </c:pt>
                <c:pt idx="15">
                  <c:v>5491.3333333</c:v>
                </c:pt>
                <c:pt idx="17">
                  <c:v>6228.6363635999996</c:v>
                </c:pt>
              </c:numCache>
            </c:numRef>
          </c:val>
          <c:smooth val="0"/>
        </c:ser>
        <c:ser>
          <c:idx val="1"/>
          <c:order val="1"/>
          <c:tx>
            <c:strRef>
              <c:f>Tabla!$C$1:$C$2</c:f>
              <c:strCache>
                <c:ptCount val="1"/>
                <c:pt idx="0">
                  <c:v>H8</c:v>
                </c:pt>
              </c:strCache>
            </c:strRef>
          </c:tx>
          <c:cat>
            <c:strRef>
              <c:f>Tabla!$A$3:$A$31</c:f>
              <c:strCache>
                <c:ptCount val="28"/>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strCache>
            </c:strRef>
          </c:cat>
          <c:val>
            <c:numRef>
              <c:f>Tabla!$C$3:$C$31</c:f>
              <c:numCache>
                <c:formatCode>General</c:formatCode>
                <c:ptCount val="28"/>
                <c:pt idx="0">
                  <c:v>5207.8679425999999</c:v>
                </c:pt>
                <c:pt idx="1">
                  <c:v>5397.8488283999995</c:v>
                </c:pt>
                <c:pt idx="2">
                  <c:v>5388.5461095000001</c:v>
                </c:pt>
                <c:pt idx="3">
                  <c:v>5620.5245508999997</c:v>
                </c:pt>
                <c:pt idx="4">
                  <c:v>5543.1315641000001</c:v>
                </c:pt>
                <c:pt idx="5">
                  <c:v>5712.7735939000004</c:v>
                </c:pt>
                <c:pt idx="6">
                  <c:v>5797.0804598000004</c:v>
                </c:pt>
                <c:pt idx="7">
                  <c:v>5926.5997464000002</c:v>
                </c:pt>
                <c:pt idx="8">
                  <c:v>6103.8999217999999</c:v>
                </c:pt>
                <c:pt idx="9">
                  <c:v>6264.0492901999996</c:v>
                </c:pt>
                <c:pt idx="10">
                  <c:v>6280.3684976000004</c:v>
                </c:pt>
                <c:pt idx="11">
                  <c:v>6328.6649094000004</c:v>
                </c:pt>
                <c:pt idx="12">
                  <c:v>6385.8028425000002</c:v>
                </c:pt>
                <c:pt idx="13">
                  <c:v>6445.5588592000004</c:v>
                </c:pt>
                <c:pt idx="14">
                  <c:v>6463.3544730000003</c:v>
                </c:pt>
                <c:pt idx="15">
                  <c:v>6494.8271930000001</c:v>
                </c:pt>
                <c:pt idx="16">
                  <c:v>6587.6134663000003</c:v>
                </c:pt>
                <c:pt idx="17">
                  <c:v>6678.2297884999998</c:v>
                </c:pt>
                <c:pt idx="18">
                  <c:v>6569.6349250000003</c:v>
                </c:pt>
                <c:pt idx="19">
                  <c:v>6753.1877095</c:v>
                </c:pt>
                <c:pt idx="20">
                  <c:v>6934.2075527999996</c:v>
                </c:pt>
                <c:pt idx="21">
                  <c:v>6971.5298013000001</c:v>
                </c:pt>
                <c:pt idx="22">
                  <c:v>7041.9061358999998</c:v>
                </c:pt>
                <c:pt idx="23">
                  <c:v>7275.1846214999996</c:v>
                </c:pt>
                <c:pt idx="24">
                  <c:v>7512.9047283</c:v>
                </c:pt>
                <c:pt idx="25">
                  <c:v>7457.8149999999996</c:v>
                </c:pt>
              </c:numCache>
            </c:numRef>
          </c:val>
          <c:smooth val="0"/>
        </c:ser>
        <c:ser>
          <c:idx val="2"/>
          <c:order val="2"/>
          <c:tx>
            <c:strRef>
              <c:f>Tabla!$D$1:$D$2</c:f>
              <c:strCache>
                <c:ptCount val="1"/>
                <c:pt idx="0">
                  <c:v>HXJ</c:v>
                </c:pt>
              </c:strCache>
            </c:strRef>
          </c:tx>
          <c:cat>
            <c:strRef>
              <c:f>Tabla!$A$3:$A$31</c:f>
              <c:strCache>
                <c:ptCount val="28"/>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strCache>
            </c:strRef>
          </c:cat>
          <c:val>
            <c:numRef>
              <c:f>Tabla!$D$3:$D$31</c:f>
              <c:numCache>
                <c:formatCode>General</c:formatCode>
                <c:ptCount val="28"/>
                <c:pt idx="0">
                  <c:v>3931.6018518999999</c:v>
                </c:pt>
                <c:pt idx="1">
                  <c:v>4203.1287129000002</c:v>
                </c:pt>
                <c:pt idx="2">
                  <c:v>4183.1889400999999</c:v>
                </c:pt>
                <c:pt idx="3">
                  <c:v>4221.4093264000003</c:v>
                </c:pt>
                <c:pt idx="4">
                  <c:v>4104.9471947000002</c:v>
                </c:pt>
                <c:pt idx="5">
                  <c:v>4334.4939023999996</c:v>
                </c:pt>
                <c:pt idx="6">
                  <c:v>4472.6432584000004</c:v>
                </c:pt>
                <c:pt idx="7">
                  <c:v>4463.7181069999997</c:v>
                </c:pt>
                <c:pt idx="8">
                  <c:v>4657.8885713999998</c:v>
                </c:pt>
                <c:pt idx="9">
                  <c:v>4503.9823204000004</c:v>
                </c:pt>
                <c:pt idx="10">
                  <c:v>4633.3464646000002</c:v>
                </c:pt>
                <c:pt idx="11">
                  <c:v>4581.5067681999999</c:v>
                </c:pt>
                <c:pt idx="12">
                  <c:v>4689.4199854999997</c:v>
                </c:pt>
                <c:pt idx="13">
                  <c:v>4795.7872340000004</c:v>
                </c:pt>
                <c:pt idx="14">
                  <c:v>4823.8839286000002</c:v>
                </c:pt>
                <c:pt idx="15">
                  <c:v>4841.2272984000001</c:v>
                </c:pt>
                <c:pt idx="16">
                  <c:v>4853.2052200999997</c:v>
                </c:pt>
                <c:pt idx="17">
                  <c:v>4943.1474496000001</c:v>
                </c:pt>
                <c:pt idx="18">
                  <c:v>4998.4471298999997</c:v>
                </c:pt>
                <c:pt idx="19">
                  <c:v>5003.8785196999997</c:v>
                </c:pt>
                <c:pt idx="20">
                  <c:v>5040.8335315000004</c:v>
                </c:pt>
                <c:pt idx="21">
                  <c:v>5085.5352609000001</c:v>
                </c:pt>
                <c:pt idx="22">
                  <c:v>5120.9173425999998</c:v>
                </c:pt>
                <c:pt idx="23">
                  <c:v>5149.2212669999999</c:v>
                </c:pt>
                <c:pt idx="24">
                  <c:v>5615.6359687000004</c:v>
                </c:pt>
                <c:pt idx="25">
                  <c:v>5378.5979380999997</c:v>
                </c:pt>
              </c:numCache>
            </c:numRef>
          </c:val>
          <c:smooth val="0"/>
        </c:ser>
        <c:ser>
          <c:idx val="3"/>
          <c:order val="3"/>
          <c:tx>
            <c:strRef>
              <c:f>Tabla!$E$1:$E$2</c:f>
              <c:strCache>
                <c:ptCount val="1"/>
                <c:pt idx="0">
                  <c:v>HXPS</c:v>
                </c:pt>
              </c:strCache>
            </c:strRef>
          </c:tx>
          <c:cat>
            <c:strRef>
              <c:f>Tabla!$A$3:$A$31</c:f>
              <c:strCache>
                <c:ptCount val="28"/>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strCache>
            </c:strRef>
          </c:cat>
          <c:val>
            <c:numRef>
              <c:f>Tabla!$E$3:$E$31</c:f>
              <c:numCache>
                <c:formatCode>General</c:formatCode>
                <c:ptCount val="28"/>
                <c:pt idx="1">
                  <c:v>3839.7833332999999</c:v>
                </c:pt>
                <c:pt idx="3">
                  <c:v>4334.0434783000001</c:v>
                </c:pt>
                <c:pt idx="4">
                  <c:v>4316.8313252999997</c:v>
                </c:pt>
                <c:pt idx="5">
                  <c:v>4749.8260870000004</c:v>
                </c:pt>
                <c:pt idx="6">
                  <c:v>5015.0887849999999</c:v>
                </c:pt>
                <c:pt idx="7">
                  <c:v>4976.3757224999999</c:v>
                </c:pt>
                <c:pt idx="8">
                  <c:v>5101.5822785</c:v>
                </c:pt>
                <c:pt idx="9">
                  <c:v>5205.0387930999996</c:v>
                </c:pt>
                <c:pt idx="10">
                  <c:v>5259.8657407000001</c:v>
                </c:pt>
                <c:pt idx="11">
                  <c:v>5130.0301724000001</c:v>
                </c:pt>
                <c:pt idx="12">
                  <c:v>5094.4542253999998</c:v>
                </c:pt>
                <c:pt idx="13">
                  <c:v>5168.2838709999996</c:v>
                </c:pt>
                <c:pt idx="14">
                  <c:v>5067.1071429000003</c:v>
                </c:pt>
                <c:pt idx="15">
                  <c:v>4992.7793103000004</c:v>
                </c:pt>
                <c:pt idx="16">
                  <c:v>5298.7175324999998</c:v>
                </c:pt>
                <c:pt idx="17">
                  <c:v>5309.1233243999995</c:v>
                </c:pt>
                <c:pt idx="18">
                  <c:v>5131.4856229999996</c:v>
                </c:pt>
                <c:pt idx="19">
                  <c:v>4948.4398339999998</c:v>
                </c:pt>
                <c:pt idx="20">
                  <c:v>4885.2974359</c:v>
                </c:pt>
                <c:pt idx="21">
                  <c:v>5043.9073171</c:v>
                </c:pt>
                <c:pt idx="22">
                  <c:v>5297.1868132</c:v>
                </c:pt>
                <c:pt idx="23">
                  <c:v>5353.6486486000003</c:v>
                </c:pt>
                <c:pt idx="24">
                  <c:v>5334.9436619999997</c:v>
                </c:pt>
              </c:numCache>
            </c:numRef>
          </c:val>
          <c:smooth val="0"/>
        </c:ser>
        <c:ser>
          <c:idx val="4"/>
          <c:order val="4"/>
          <c:tx>
            <c:strRef>
              <c:f>Tabla!$F$1:$F$2</c:f>
              <c:strCache>
                <c:ptCount val="1"/>
                <c:pt idx="0">
                  <c:v>J8</c:v>
                </c:pt>
              </c:strCache>
            </c:strRef>
          </c:tx>
          <c:cat>
            <c:strRef>
              <c:f>Tabla!$A$3:$A$31</c:f>
              <c:strCache>
                <c:ptCount val="28"/>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strCache>
            </c:strRef>
          </c:cat>
          <c:val>
            <c:numRef>
              <c:f>Tabla!$F$3:$F$31</c:f>
              <c:numCache>
                <c:formatCode>General</c:formatCode>
                <c:ptCount val="28"/>
                <c:pt idx="0">
                  <c:v>3829.0554216999999</c:v>
                </c:pt>
                <c:pt idx="1">
                  <c:v>3940.9014084999999</c:v>
                </c:pt>
                <c:pt idx="2">
                  <c:v>4112.1274961999998</c:v>
                </c:pt>
                <c:pt idx="3">
                  <c:v>4185.7842324000003</c:v>
                </c:pt>
                <c:pt idx="4">
                  <c:v>4329.5185644000003</c:v>
                </c:pt>
                <c:pt idx="5">
                  <c:v>4348.2144350999997</c:v>
                </c:pt>
                <c:pt idx="6">
                  <c:v>4305.4201753999996</c:v>
                </c:pt>
                <c:pt idx="7">
                  <c:v>4317.5554694000002</c:v>
                </c:pt>
                <c:pt idx="8">
                  <c:v>4589.8075898999996</c:v>
                </c:pt>
                <c:pt idx="9">
                  <c:v>4682.2787080999997</c:v>
                </c:pt>
                <c:pt idx="10">
                  <c:v>4659.4011461</c:v>
                </c:pt>
                <c:pt idx="11">
                  <c:v>4751.2979719000004</c:v>
                </c:pt>
                <c:pt idx="12">
                  <c:v>4731.3783505000001</c:v>
                </c:pt>
                <c:pt idx="13">
                  <c:v>4895.4521863999998</c:v>
                </c:pt>
                <c:pt idx="14">
                  <c:v>4876.1031745999999</c:v>
                </c:pt>
                <c:pt idx="15">
                  <c:v>4894.3514169999999</c:v>
                </c:pt>
                <c:pt idx="16">
                  <c:v>5011.2752585999997</c:v>
                </c:pt>
                <c:pt idx="17">
                  <c:v>5149.8849962000004</c:v>
                </c:pt>
                <c:pt idx="18">
                  <c:v>4984.6173449999997</c:v>
                </c:pt>
                <c:pt idx="19">
                  <c:v>5043.3606379000003</c:v>
                </c:pt>
                <c:pt idx="20">
                  <c:v>5106.6256664000002</c:v>
                </c:pt>
                <c:pt idx="21">
                  <c:v>5123.3894571000001</c:v>
                </c:pt>
                <c:pt idx="22">
                  <c:v>5280.1132765000002</c:v>
                </c:pt>
                <c:pt idx="23">
                  <c:v>5425.1432384</c:v>
                </c:pt>
                <c:pt idx="24">
                  <c:v>5785.9355686999997</c:v>
                </c:pt>
                <c:pt idx="25">
                  <c:v>6184.3007519000003</c:v>
                </c:pt>
              </c:numCache>
            </c:numRef>
          </c:val>
          <c:smooth val="0"/>
        </c:ser>
        <c:ser>
          <c:idx val="5"/>
          <c:order val="5"/>
          <c:tx>
            <c:strRef>
              <c:f>Tabla!$G$1:$G$2</c:f>
              <c:strCache>
                <c:ptCount val="1"/>
                <c:pt idx="0">
                  <c:v>JXPS</c:v>
                </c:pt>
              </c:strCache>
            </c:strRef>
          </c:tx>
          <c:cat>
            <c:strRef>
              <c:f>Tabla!$A$3:$A$31</c:f>
              <c:strCache>
                <c:ptCount val="28"/>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strCache>
            </c:strRef>
          </c:cat>
          <c:val>
            <c:numRef>
              <c:f>Tabla!$G$3:$G$31</c:f>
              <c:numCache>
                <c:formatCode>General</c:formatCode>
                <c:ptCount val="28"/>
                <c:pt idx="13">
                  <c:v>4391.9830507999995</c:v>
                </c:pt>
                <c:pt idx="14">
                  <c:v>4332.9807692000004</c:v>
                </c:pt>
                <c:pt idx="15">
                  <c:v>4327.1170212999996</c:v>
                </c:pt>
                <c:pt idx="16">
                  <c:v>4715.5620915</c:v>
                </c:pt>
                <c:pt idx="17">
                  <c:v>4645.9022556</c:v>
                </c:pt>
                <c:pt idx="18">
                  <c:v>4344.9769231</c:v>
                </c:pt>
                <c:pt idx="19">
                  <c:v>4530.6772152000003</c:v>
                </c:pt>
                <c:pt idx="20">
                  <c:v>4731.8391959999999</c:v>
                </c:pt>
                <c:pt idx="21">
                  <c:v>4911.7611110999997</c:v>
                </c:pt>
                <c:pt idx="22">
                  <c:v>4839.9942197</c:v>
                </c:pt>
                <c:pt idx="23">
                  <c:v>5226.0540541</c:v>
                </c:pt>
                <c:pt idx="24">
                  <c:v>5210.1978022000003</c:v>
                </c:pt>
              </c:numCache>
            </c:numRef>
          </c:val>
          <c:smooth val="0"/>
        </c:ser>
        <c:ser>
          <c:idx val="6"/>
          <c:order val="6"/>
          <c:tx>
            <c:strRef>
              <c:f>Tabla!$H$1:$H$2</c:f>
              <c:strCache>
                <c:ptCount val="1"/>
                <c:pt idx="0">
                  <c:v>PS8</c:v>
                </c:pt>
              </c:strCache>
            </c:strRef>
          </c:tx>
          <c:cat>
            <c:strRef>
              <c:f>Tabla!$A$3:$A$31</c:f>
              <c:strCache>
                <c:ptCount val="28"/>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strCache>
            </c:strRef>
          </c:cat>
          <c:val>
            <c:numRef>
              <c:f>Tabla!$H$3:$H$31</c:f>
              <c:numCache>
                <c:formatCode>General</c:formatCode>
                <c:ptCount val="28"/>
                <c:pt idx="0">
                  <c:v>3290.6301370000001</c:v>
                </c:pt>
                <c:pt idx="1">
                  <c:v>3130.4180790999999</c:v>
                </c:pt>
                <c:pt idx="2">
                  <c:v>3247.9841270000002</c:v>
                </c:pt>
                <c:pt idx="3">
                  <c:v>3522.82</c:v>
                </c:pt>
                <c:pt idx="4">
                  <c:v>3733.6559999999999</c:v>
                </c:pt>
                <c:pt idx="5">
                  <c:v>3715.9937107000001</c:v>
                </c:pt>
                <c:pt idx="6">
                  <c:v>3334.2035397999998</c:v>
                </c:pt>
                <c:pt idx="7">
                  <c:v>4001.7159090999999</c:v>
                </c:pt>
                <c:pt idx="8">
                  <c:v>4687.5540541</c:v>
                </c:pt>
                <c:pt idx="9">
                  <c:v>4659.0404040000003</c:v>
                </c:pt>
                <c:pt idx="10">
                  <c:v>4363.5411764999999</c:v>
                </c:pt>
                <c:pt idx="11">
                  <c:v>4584.8582677000004</c:v>
                </c:pt>
                <c:pt idx="12">
                  <c:v>4903.7881355999998</c:v>
                </c:pt>
                <c:pt idx="13">
                  <c:v>4698.3214286000002</c:v>
                </c:pt>
                <c:pt idx="14">
                  <c:v>4250.6073298000001</c:v>
                </c:pt>
                <c:pt idx="15">
                  <c:v>4512.3289474000003</c:v>
                </c:pt>
                <c:pt idx="16">
                  <c:v>4747.8321168000002</c:v>
                </c:pt>
                <c:pt idx="17">
                  <c:v>4857.0936330000004</c:v>
                </c:pt>
                <c:pt idx="18">
                  <c:v>4789.5107295999996</c:v>
                </c:pt>
                <c:pt idx="19">
                  <c:v>4338.6781609</c:v>
                </c:pt>
                <c:pt idx="20">
                  <c:v>4253.9292034999999</c:v>
                </c:pt>
                <c:pt idx="21">
                  <c:v>4869.0354610000004</c:v>
                </c:pt>
                <c:pt idx="22">
                  <c:v>4597.7046979999996</c:v>
                </c:pt>
                <c:pt idx="23">
                  <c:v>5596.8085105999999</c:v>
                </c:pt>
                <c:pt idx="24">
                  <c:v>5703.6296296</c:v>
                </c:pt>
              </c:numCache>
            </c:numRef>
          </c:val>
          <c:smooth val="0"/>
        </c:ser>
        <c:dLbls>
          <c:showLegendKey val="0"/>
          <c:showVal val="0"/>
          <c:showCatName val="0"/>
          <c:showSerName val="0"/>
          <c:showPercent val="0"/>
          <c:showBubbleSize val="0"/>
        </c:dLbls>
        <c:marker val="1"/>
        <c:smooth val="0"/>
        <c:axId val="160923008"/>
        <c:axId val="168156160"/>
      </c:lineChart>
      <c:catAx>
        <c:axId val="160923008"/>
        <c:scaling>
          <c:orientation val="minMax"/>
        </c:scaling>
        <c:delete val="0"/>
        <c:axPos val="b"/>
        <c:numFmt formatCode="General" sourceLinked="1"/>
        <c:majorTickMark val="out"/>
        <c:minorTickMark val="none"/>
        <c:tickLblPos val="nextTo"/>
        <c:txPr>
          <a:bodyPr/>
          <a:lstStyle/>
          <a:p>
            <a:pPr>
              <a:defRPr sz="900"/>
            </a:pPr>
            <a:endParaRPr lang="es-MX"/>
          </a:p>
        </c:txPr>
        <c:crossAx val="168156160"/>
        <c:crosses val="autoZero"/>
        <c:auto val="0"/>
        <c:lblAlgn val="ctr"/>
        <c:lblOffset val="100"/>
        <c:noMultiLvlLbl val="0"/>
      </c:catAx>
      <c:valAx>
        <c:axId val="168156160"/>
        <c:scaling>
          <c:orientation val="minMax"/>
        </c:scaling>
        <c:delete val="0"/>
        <c:axPos val="l"/>
        <c:majorGridlines/>
        <c:numFmt formatCode="General" sourceLinked="1"/>
        <c:majorTickMark val="out"/>
        <c:minorTickMark val="none"/>
        <c:tickLblPos val="nextTo"/>
        <c:crossAx val="160923008"/>
        <c:crosses val="autoZero"/>
        <c:crossBetween val="between"/>
      </c:valAx>
    </c:plotArea>
    <c:legend>
      <c:legendPos val="r"/>
      <c:layout/>
      <c:overlay val="0"/>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sheetPr/>
  <sheetViews>
    <sheetView zoomScale="98"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79413" cy="6288444"/>
    <xdr:graphicFrame macro="">
      <xdr:nvGraphicFramePr>
        <xdr:cNvPr id="2" name="1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BVL" refreshedDate="41897.628194907411" createdVersion="1" refreshedVersion="4" recordCount="339" upgradeOnRefresh="1">
  <cacheSource type="worksheet">
    <worksheetSource ref="A11:AF350" sheet="datos"/>
  </cacheSource>
  <cacheFields count="32">
    <cacheField name="Raza" numFmtId="0">
      <sharedItems containsBlank="1" count="8">
        <s v="J8"/>
        <s v="HXJ"/>
        <s v="H8"/>
        <s v="HXPS"/>
        <s v="PS8"/>
        <s v="JXPS"/>
        <s v="G8"/>
        <m/>
      </sharedItems>
    </cacheField>
    <cacheField name="Año Nacimiento" numFmtId="0">
      <sharedItems containsString="0" containsBlank="1" containsNumber="1" containsInteger="1" minValue="1987" maxValue="2014" count="29">
        <n v="1987"/>
        <n v="1988"/>
        <n v="1989"/>
        <n v="1990"/>
        <n v="1991"/>
        <n v="1992"/>
        <n v="1993"/>
        <n v="1994"/>
        <n v="1995"/>
        <n v="1996"/>
        <n v="1997"/>
        <n v="1998"/>
        <n v="1999"/>
        <n v="2000"/>
        <n v="2001"/>
        <n v="2002"/>
        <n v="2003"/>
        <n v="2004"/>
        <n v="2005"/>
        <n v="2006"/>
        <n v="2007"/>
        <n v="2008"/>
        <n v="2009"/>
        <n v="2010"/>
        <n v="2011"/>
        <n v="2012"/>
        <n v="2013"/>
        <n v="2014"/>
        <m/>
      </sharedItems>
    </cacheField>
    <cacheField name="% Consanguinidad" numFmtId="0">
      <sharedItems containsString="0" containsBlank="1" containsNumber="1" minValue="0" maxValue="1.7253846154000001"/>
    </cacheField>
    <cacheField name="datos_leche_305K" numFmtId="0">
      <sharedItems containsString="0" containsBlank="1" containsNumber="1" containsInteger="1" minValue="52" maxValue="3609"/>
    </cacheField>
    <cacheField name="Producción Corregida 305d_Leche" numFmtId="0">
      <sharedItems containsString="0" containsBlank="1" containsNumber="1" minValue="3130.4180790999999" maxValue="7512.9047283"/>
    </cacheField>
    <cacheField name="datos_valor de Cría_Leche" numFmtId="0">
      <sharedItems containsString="0" containsBlank="1" containsNumber="1" containsInteger="1" minValue="50" maxValue="6735"/>
    </cacheField>
    <cacheField name="Valor de Cría_Leche" numFmtId="0">
      <sharedItems containsString="0" containsBlank="1" containsNumber="1" minValue="-128.27927270000001" maxValue="335.77145695000002"/>
    </cacheField>
    <cacheField name="%Confiabilidad_Leche" numFmtId="0">
      <sharedItems containsString="0" containsBlank="1" containsNumber="1" minValue="9.3359477123999994" maxValue="35.605688524999998"/>
    </cacheField>
    <cacheField name="datos_Grasa" numFmtId="0">
      <sharedItems containsString="0" containsBlank="1" containsNumber="1" containsInteger="1" minValue="67" maxValue="536"/>
    </cacheField>
    <cacheField name="Producción  Corregida 305d_Grasa" numFmtId="0">
      <sharedItems containsString="0" containsBlank="1" containsNumber="1" minValue="179.11250000000001" maxValue="264.14507772000002"/>
    </cacheField>
    <cacheField name="Valor de Cría_Grasa" numFmtId="0">
      <sharedItems containsString="0" containsBlank="1" containsNumber="1" minValue="-2.9790899710000001" maxValue="4.7238578103000002"/>
    </cacheField>
    <cacheField name="%Confiabilidad_Grasa" numFmtId="0">
      <sharedItems containsString="0" containsBlank="1" containsNumber="1" minValue="9.5985549727000006" maxValue="20.324641501999999"/>
    </cacheField>
    <cacheField name="datos_Proteína" numFmtId="0">
      <sharedItems containsString="0" containsBlank="1" containsNumber="1" containsInteger="1" minValue="52" maxValue="535"/>
    </cacheField>
    <cacheField name="Producción Corregida_305d_Proteína" numFmtId="0">
      <sharedItems containsString="0" containsBlank="1" containsNumber="1" minValue="164.41836735000001" maxValue="252.16756756999999"/>
    </cacheField>
    <cacheField name="Valor de Cría_Proteína" numFmtId="0">
      <sharedItems containsString="0" containsBlank="1" containsNumber="1" minValue="-0.36119636100000002" maxValue="5.7347382496000003"/>
    </cacheField>
    <cacheField name="%Confiabilidad_Proteína" numFmtId="0">
      <sharedItems containsString="0" containsBlank="1" containsNumber="1" minValue="15.906764629" maxValue="27.295328819000002"/>
    </cacheField>
    <cacheField name="datos_Sólidos" numFmtId="0">
      <sharedItems containsString="0" containsBlank="1" containsNumber="1" containsInteger="1" minValue="59" maxValue="538"/>
    </cacheField>
    <cacheField name="Producción Corregida_305d_Sólidos" numFmtId="0">
      <sharedItems containsString="0" containsBlank="1" containsNumber="1" minValue="616.54081632999998" maxValue="949.12162162000004"/>
    </cacheField>
    <cacheField name="Valor de Cría_Sólidos" numFmtId="0">
      <sharedItems containsString="0" containsBlank="1" containsNumber="1" minValue="-5.9512439019999999" maxValue="20.573339674"/>
    </cacheField>
    <cacheField name="%Confiabilidad_Sólidos" numFmtId="0">
      <sharedItems containsString="0" containsBlank="1" containsNumber="1" minValue="5.6208500773000001" maxValue="17.523359472999999"/>
    </cacheField>
    <cacheField name="datos_Días Abiertos" numFmtId="0">
      <sharedItems containsString="0" containsBlank="1" containsNumber="1" containsInteger="1" minValue="52" maxValue="3609"/>
    </cacheField>
    <cacheField name="Días Abiertos" numFmtId="0">
      <sharedItems containsString="0" containsBlank="1" containsNumber="1" containsInteger="1" minValue="93" maxValue="167"/>
    </cacheField>
    <cacheField name="Valor Cría_DíasAbiertos" numFmtId="0">
      <sharedItems containsString="0" containsBlank="1" containsNumber="1" minValue="-3.0838096899999998" maxValue="3.9974756097999999"/>
    </cacheField>
    <cacheField name="%Confiabilidad_DíasAbiertos" numFmtId="0">
      <sharedItems containsString="0" containsBlank="1" containsNumber="1" minValue="5.6997044025000001" maxValue="20.145819582000001"/>
    </cacheField>
    <cacheField name="datos_CélulasSomáticas" numFmtId="0">
      <sharedItems containsString="0" containsBlank="1" containsNumber="1" containsInteger="1" minValue="53" maxValue="802"/>
    </cacheField>
    <cacheField name="CélulasSomáticas_score" numFmtId="0">
      <sharedItems containsString="0" containsBlank="1" containsNumber="1" minValue="6.35" maxValue="7.9089999999999998"/>
    </cacheField>
    <cacheField name="Valor de Cría_CélulasSomáticas" numFmtId="0">
      <sharedItems containsString="0" containsBlank="1" containsNumber="1" minValue="-0.103624352" maxValue="5.8236514500000003E-2"/>
    </cacheField>
    <cacheField name="% Confiabilidad_CélulasSomáticas" numFmtId="0">
      <sharedItems containsString="0" containsBlank="1" containsNumber="1" minValue="5.1880072136999997" maxValue="14.367679719"/>
    </cacheField>
    <cacheField name="datos_VidaProductiva" numFmtId="0">
      <sharedItems containsString="0" containsBlank="1" containsNumber="1" containsInteger="1" minValue="51" maxValue="3575"/>
    </cacheField>
    <cacheField name="VidaProductiva_meses" numFmtId="0">
      <sharedItems containsString="0" containsBlank="1" containsNumber="1" minValue="20.216494845" maxValue="56.701886792000003"/>
    </cacheField>
    <cacheField name="Valor de Cría_VidaProductiva" numFmtId="0">
      <sharedItems containsString="0" containsBlank="1" containsNumber="1" minValue="-7.2890919539999999" maxValue="2.6256423357999998"/>
    </cacheField>
    <cacheField name="% Confiabilidad_VidaProductiva" numFmtId="0">
      <sharedItems containsString="0" containsBlank="1" containsNumber="1" minValue="5.5529436532999998" maxValue="17.8531795620000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39">
  <r>
    <x v="0"/>
    <x v="0"/>
    <n v="0.22847560980000001"/>
    <n v="415"/>
    <n v="3829.0554216999999"/>
    <n v="560"/>
    <n v="-93.702553570000006"/>
    <n v="30.706864285999998"/>
    <n v="80"/>
    <n v="179.11250000000001"/>
    <n v="-2.4794201079999998"/>
    <n v="14.606156194"/>
    <m/>
    <m/>
    <m/>
    <m/>
    <m/>
    <m/>
    <m/>
    <m/>
    <n v="415"/>
    <n v="123"/>
    <n v="1.2494221825"/>
    <n v="13.367182468999999"/>
    <m/>
    <m/>
    <m/>
    <m/>
    <n v="413"/>
    <n v="41.765375302999999"/>
    <n v="0.48409782610000002"/>
    <n v="9.5586708333000008"/>
  </r>
  <r>
    <x v="0"/>
    <x v="1"/>
    <n v="0.16076732669999999"/>
    <n v="497"/>
    <n v="3940.9014084999999"/>
    <n v="680"/>
    <n v="-88.265647060000006"/>
    <n v="31.173383823999998"/>
    <n v="72"/>
    <n v="198.65277778000001"/>
    <n v="-2.9790899710000001"/>
    <n v="14.745859882"/>
    <m/>
    <m/>
    <m/>
    <m/>
    <m/>
    <m/>
    <m/>
    <m/>
    <n v="497"/>
    <n v="124"/>
    <n v="1.4404102941000001"/>
    <n v="14.228207353"/>
    <m/>
    <m/>
    <m/>
    <m/>
    <n v="497"/>
    <n v="40.677665996000002"/>
    <n v="0.59684444439999995"/>
    <n v="10.845977481"/>
  </r>
  <r>
    <x v="0"/>
    <x v="2"/>
    <n v="0.1693499044"/>
    <n v="651"/>
    <n v="4112.1274961999998"/>
    <n v="866"/>
    <n v="-50.915057740000002"/>
    <n v="32.901285219000002"/>
    <n v="84"/>
    <n v="210.92857143000001"/>
    <n v="-2.4303935189999999"/>
    <n v="15.076334491000001"/>
    <m/>
    <m/>
    <m/>
    <m/>
    <n v="59"/>
    <n v="700.81355931999997"/>
    <n v="-5.9512439019999999"/>
    <n v="10.577221729"/>
    <n v="651"/>
    <n v="120"/>
    <n v="0.69533179190000005"/>
    <n v="15.220205780000001"/>
    <m/>
    <m/>
    <m/>
    <m/>
    <n v="650"/>
    <n v="44.929230769"/>
    <n v="0.4180733411"/>
    <n v="11.293204075"/>
  </r>
  <r>
    <x v="0"/>
    <x v="3"/>
    <n v="0.23820930230000001"/>
    <n v="723"/>
    <n v="4185.7842324000003"/>
    <n v="1034"/>
    <n v="-31.915725340000002"/>
    <n v="32.664061896"/>
    <n v="95"/>
    <n v="213.95789474"/>
    <n v="-2.5189139260000002"/>
    <n v="15.881838491"/>
    <m/>
    <m/>
    <m/>
    <m/>
    <n v="74"/>
    <n v="727.37837837999996"/>
    <n v="-0.87638996800000002"/>
    <n v="10.778153722000001"/>
    <n v="723"/>
    <n v="128"/>
    <n v="1.456994186"/>
    <n v="15.775026163"/>
    <m/>
    <m/>
    <m/>
    <m/>
    <n v="723"/>
    <n v="41.886030429000002"/>
    <n v="0.74337500000000001"/>
    <n v="12.175437499999999"/>
  </r>
  <r>
    <x v="0"/>
    <x v="4"/>
    <n v="0.2633115942"/>
    <n v="808"/>
    <n v="4329.5185644000003"/>
    <n v="1163"/>
    <n v="25.345047291"/>
    <n v="34.408231297999997"/>
    <n v="120"/>
    <n v="230.40833333"/>
    <n v="-1.554728916"/>
    <n v="17.315535283999999"/>
    <m/>
    <m/>
    <m/>
    <m/>
    <n v="110"/>
    <n v="738.51818182"/>
    <n v="0.73850455140000004"/>
    <n v="12.034527958"/>
    <n v="808"/>
    <n v="122"/>
    <n v="1.5441427343"/>
    <n v="17.391730009"/>
    <m/>
    <m/>
    <m/>
    <m/>
    <n v="806"/>
    <n v="41.515880893000002"/>
    <n v="1.0953197926"/>
    <n v="13.750707433000001"/>
  </r>
  <r>
    <x v="0"/>
    <x v="5"/>
    <n v="0.3059929287"/>
    <n v="956"/>
    <n v="4348.2144350999997"/>
    <n v="1401"/>
    <n v="31.143633119"/>
    <n v="33.888172734000001"/>
    <n v="136"/>
    <n v="221.77205882000001"/>
    <n v="-0.28492428600000003"/>
    <n v="17.443480000000001"/>
    <m/>
    <m/>
    <m/>
    <m/>
    <n v="120"/>
    <n v="716.53333333"/>
    <n v="0.88605597420000004"/>
    <n v="12.387002152999999"/>
    <n v="956"/>
    <n v="123"/>
    <n v="1.4938942856999999"/>
    <n v="17.515254286000001"/>
    <m/>
    <m/>
    <m/>
    <m/>
    <n v="952"/>
    <n v="40.955567227000003"/>
    <n v="1.1181115107999999"/>
    <n v="14.162618201000001"/>
  </r>
  <r>
    <x v="0"/>
    <x v="6"/>
    <n v="0.20903355030000001"/>
    <n v="1140"/>
    <n v="4305.4201753999996"/>
    <n v="1594"/>
    <n v="39.260062734999998"/>
    <n v="34.039372647"/>
    <n v="148"/>
    <n v="243.33783783999999"/>
    <n v="-0.183001884"/>
    <n v="17.809018215999998"/>
    <n v="55"/>
    <n v="195.23636364000001"/>
    <n v="-0.36119636100000002"/>
    <n v="25.333890213"/>
    <n v="146"/>
    <n v="728.08219178000002"/>
    <n v="0.43301945530000002"/>
    <n v="14.12130642"/>
    <n v="1140"/>
    <n v="126"/>
    <n v="1.6115034526000001"/>
    <n v="17.643021971"/>
    <m/>
    <m/>
    <m/>
    <m/>
    <n v="1131"/>
    <n v="38.486030061999998"/>
    <n v="1.1793742839000001"/>
    <n v="14.557869954999999"/>
  </r>
  <r>
    <x v="0"/>
    <x v="7"/>
    <n v="0.3350214225"/>
    <n v="1289"/>
    <n v="4317.5554694000002"/>
    <n v="1861"/>
    <n v="54.389102633"/>
    <n v="35.000685652999998"/>
    <n v="165"/>
    <n v="256.34545455"/>
    <n v="-0.287723748"/>
    <n v="18.501081851999999"/>
    <n v="78"/>
    <n v="207.3974359"/>
    <n v="-0.28221624499999998"/>
    <n v="26.208143088"/>
    <n v="165"/>
    <n v="766.19393938999997"/>
    <n v="2.0620266444999999"/>
    <n v="15.269014988"/>
    <n v="1289"/>
    <n v="125"/>
    <n v="1.5453589882000001"/>
    <n v="18.500392896000001"/>
    <m/>
    <m/>
    <m/>
    <m/>
    <n v="1271"/>
    <n v="38.535011802"/>
    <n v="1.3370663764999999"/>
    <n v="15.346873232"/>
  </r>
  <r>
    <x v="0"/>
    <x v="8"/>
    <n v="0.4706988473"/>
    <n v="1502"/>
    <n v="4589.8075898999996"/>
    <n v="2234"/>
    <n v="92.563088629999996"/>
    <n v="35.108400627000002"/>
    <n v="263"/>
    <n v="243.57794677000001"/>
    <n v="-0.587079821"/>
    <n v="19.547655604999999"/>
    <n v="170"/>
    <n v="198.31764706000001"/>
    <n v="0.49723152710000001"/>
    <n v="26.400845052000001"/>
    <n v="264"/>
    <n v="733.75378788"/>
    <n v="3.9994497040999999"/>
    <n v="16.236996713"/>
    <n v="1502"/>
    <n v="124"/>
    <n v="1.6442598566"/>
    <n v="19.219443995999999"/>
    <n v="55"/>
    <n v="7.14"/>
    <n v="-2.4986028E-2"/>
    <n v="9.9819693945000001"/>
    <n v="1492"/>
    <n v="39.264611260000002"/>
    <n v="1.6110099413000001"/>
    <n v="16.205922231999999"/>
  </r>
  <r>
    <x v="0"/>
    <x v="9"/>
    <n v="0.51984566929999998"/>
    <n v="1672"/>
    <n v="4682.2787080999997"/>
    <n v="2537"/>
    <n v="88.664990145999994"/>
    <n v="35.554179740000002"/>
    <n v="251"/>
    <n v="247.15537849"/>
    <n v="-1.330152569"/>
    <n v="20.324641501999999"/>
    <n v="200"/>
    <n v="201.72"/>
    <n v="1.0867812376999999"/>
    <n v="27.235500591000001"/>
    <n v="253"/>
    <n v="754.19762846000003"/>
    <n v="3.6814350315"/>
    <n v="17.523359472999999"/>
    <n v="1672"/>
    <n v="124"/>
    <n v="1.2800378996999999"/>
    <n v="20.145819582000001"/>
    <n v="75"/>
    <n v="7.4850000000000003"/>
    <n v="-2.1161289999999999E-2"/>
    <n v="11.908179724"/>
    <n v="1659"/>
    <n v="39.304520795999998"/>
    <n v="1.3331312325"/>
    <n v="17.167283845"/>
  </r>
  <r>
    <x v="0"/>
    <x v="10"/>
    <n v="0.58189887959999997"/>
    <n v="1745"/>
    <n v="4659.4011461"/>
    <n v="2658"/>
    <n v="81.052836718999998"/>
    <n v="35.432278029000003"/>
    <n v="238"/>
    <n v="240.63445378"/>
    <n v="-1.499579225"/>
    <n v="20.242437712000001"/>
    <n v="218"/>
    <n v="194.52752294000001"/>
    <n v="0.77534951090000004"/>
    <n v="27.295328819000002"/>
    <n v="239"/>
    <n v="728.61506276"/>
    <n v="3.4050474413999998"/>
    <n v="16.803195096"/>
    <n v="1745"/>
    <n v="125"/>
    <n v="1.2053951035999999"/>
    <n v="19.988685122"/>
    <n v="132"/>
    <n v="7.7220000000000004"/>
    <n v="-2.8306383000000001E-2"/>
    <n v="11.449680851"/>
    <n v="1712"/>
    <n v="38.462558411000003"/>
    <n v="1.4331071021999999"/>
    <n v="17.073396582000001"/>
  </r>
  <r>
    <x v="0"/>
    <x v="11"/>
    <n v="0.61072355290000002"/>
    <n v="1923"/>
    <n v="4751.2979719000004"/>
    <n v="3064"/>
    <n v="81.476739555999998"/>
    <n v="35.110303850999998"/>
    <n v="317"/>
    <n v="232.52681387999999"/>
    <n v="-1.305701926"/>
    <n v="20.052965066999999"/>
    <n v="310"/>
    <n v="192.83548386999999"/>
    <n v="1.1484592037000001"/>
    <n v="26.846201044000001"/>
    <n v="316"/>
    <n v="716.71835442999998"/>
    <n v="4.1951048758000002"/>
    <n v="16.177376264999999"/>
    <n v="1923"/>
    <n v="128"/>
    <n v="0.72152024820000005"/>
    <n v="19.669689091999999"/>
    <n v="157"/>
    <n v="7.7370000000000001"/>
    <n v="-1.9204164999999999E-2"/>
    <n v="10.694069714999999"/>
    <n v="1905"/>
    <n v="39.902204724000001"/>
    <n v="1.2303928807"/>
    <n v="16.698325808"/>
  </r>
  <r>
    <x v="0"/>
    <x v="12"/>
    <n v="0.67512100259999996"/>
    <n v="1940"/>
    <n v="4731.3783505000001"/>
    <n v="3350"/>
    <n v="76.838817910000003"/>
    <n v="33.729543284000002"/>
    <n v="335"/>
    <n v="231.31641791000001"/>
    <n v="-1.071556784"/>
    <n v="19.362794979"/>
    <n v="331"/>
    <n v="194.79154079"/>
    <n v="1.0870435821"/>
    <n v="25.840081493"/>
    <n v="335"/>
    <n v="719.21492536999995"/>
    <n v="2.8934772437"/>
    <n v="15.875792429000001"/>
    <n v="1940"/>
    <n v="129"/>
    <n v="0.6376543173"/>
    <n v="18.987007768000002"/>
    <n v="218"/>
    <n v="7.6529999999999996"/>
    <n v="-2.5341615000000001E-2"/>
    <n v="10.865134576000001"/>
    <n v="1922"/>
    <n v="40.434391259000002"/>
    <n v="1.1839316264999999"/>
    <n v="16.118260843000002"/>
  </r>
  <r>
    <x v="0"/>
    <x v="13"/>
    <n v="0.62315462320000004"/>
    <n v="2081"/>
    <n v="4895.4521863999998"/>
    <n v="3653"/>
    <n v="95.608018067000003"/>
    <n v="33.092733096000003"/>
    <n v="400"/>
    <n v="234.96"/>
    <n v="-0.52091607200000001"/>
    <n v="19.159041140999999"/>
    <n v="392"/>
    <n v="197.95153060999999"/>
    <n v="1.8133863014"/>
    <n v="25.482078904000002"/>
    <n v="401"/>
    <n v="732.06982544000005"/>
    <n v="3.7965122735999999"/>
    <n v="16.084230180999999"/>
    <n v="2081"/>
    <n v="130"/>
    <n v="0.69835061730000003"/>
    <n v="18.537871604999999"/>
    <n v="259"/>
    <n v="7.5410000000000004"/>
    <n v="-1.649143E-3"/>
    <n v="11.560046729"/>
    <n v="2041"/>
    <n v="42.311464968000003"/>
    <n v="1.0184846218000001"/>
    <n v="15.740871017"/>
  </r>
  <r>
    <x v="0"/>
    <x v="14"/>
    <n v="0.61916212400000004"/>
    <n v="2142"/>
    <n v="4876.1031745999999"/>
    <n v="3576"/>
    <n v="95.209865772000001"/>
    <n v="34.175615491999999"/>
    <n v="414"/>
    <n v="234.61352657"/>
    <n v="-0.79421456599999996"/>
    <n v="19.416343696999999"/>
    <n v="409"/>
    <n v="195.49144254000001"/>
    <n v="1.6252100112000001"/>
    <n v="26.034121643999999"/>
    <n v="416"/>
    <n v="727.97115384999995"/>
    <n v="3.5464995846999998"/>
    <n v="16.187434800999998"/>
    <n v="2142"/>
    <n v="132"/>
    <n v="0.714991606"/>
    <n v="18.973378846999999"/>
    <n v="321"/>
    <n v="7.5119999999999996"/>
    <n v="2.7069307E-3"/>
    <n v="12.10819802"/>
    <n v="2118"/>
    <n v="42.089754485"/>
    <n v="1.0239195239000001"/>
    <n v="16.188357636999999"/>
  </r>
  <r>
    <x v="0"/>
    <x v="15"/>
    <n v="0.56174253730000001"/>
    <n v="2470"/>
    <n v="4894.3514169999999"/>
    <n v="3807"/>
    <n v="103.4029367"/>
    <n v="33.804707643999997"/>
    <n v="359"/>
    <n v="234.63231198"/>
    <n v="-0.30996580699999998"/>
    <n v="18.639738822000002"/>
    <n v="359"/>
    <n v="195.44011141999999"/>
    <n v="1.8285967403000001"/>
    <n v="25.865844899999999"/>
    <n v="364"/>
    <n v="729.51373625999997"/>
    <n v="3.6455610561"/>
    <n v="16.173968646999999"/>
    <n v="2470"/>
    <n v="131"/>
    <n v="0.7900957139"/>
    <n v="18.495770706999998"/>
    <n v="364"/>
    <n v="7.6340000000000003"/>
    <n v="3.8160469999999998E-4"/>
    <n v="12.789980431"/>
    <n v="2440"/>
    <n v="41.041065574000001"/>
    <n v="0.95331570560000001"/>
    <n v="15.789332394000001"/>
  </r>
  <r>
    <x v="0"/>
    <x v="16"/>
    <n v="0.61493051980000002"/>
    <n v="2514"/>
    <n v="5011.2752585999997"/>
    <n v="4048"/>
    <n v="99.100894268999994"/>
    <n v="33.094831769000002"/>
    <n v="348"/>
    <n v="250.71264368000001"/>
    <n v="0.1116415655"/>
    <n v="18.811551647000002"/>
    <n v="343"/>
    <n v="211.69387755"/>
    <n v="2.0359031141999999"/>
    <n v="25.696238753999999"/>
    <n v="349"/>
    <n v="784.78223495999998"/>
    <n v="5.3290279070000004"/>
    <n v="16.927009689999998"/>
    <n v="2514"/>
    <n v="129"/>
    <n v="0.53887784370000003"/>
    <n v="18.475363995999999"/>
    <n v="416"/>
    <n v="7.47"/>
    <n v="-1.2559841E-2"/>
    <n v="13.743150685"/>
    <n v="2467"/>
    <n v="41.206769354999999"/>
    <n v="0.67526796889999996"/>
    <n v="16.006305435000002"/>
  </r>
  <r>
    <x v="0"/>
    <x v="17"/>
    <n v="0.61559747379999996"/>
    <n v="2626"/>
    <n v="5149.8849962000004"/>
    <n v="4283"/>
    <n v="85.270840531999994"/>
    <n v="33.175683165999999"/>
    <n v="350"/>
    <n v="258.88857143000001"/>
    <n v="-5.4766908000000003E-2"/>
    <n v="18.821219752000001"/>
    <n v="350"/>
    <n v="220.59428571000001"/>
    <n v="1.7181139920999999"/>
    <n v="25.765926418999999"/>
    <n v="353"/>
    <n v="814.30594900999995"/>
    <n v="4.8044062724999996"/>
    <n v="16.240175197999999"/>
    <n v="2626"/>
    <n v="129"/>
    <n v="0.1728884993"/>
    <n v="18.464170407000001"/>
    <n v="497"/>
    <n v="7.3289999999999997"/>
    <n v="-2.6601526E-2"/>
    <n v="13.857763769"/>
    <n v="2583"/>
    <n v="41.639488966000002"/>
    <n v="0.19209217349999999"/>
    <n v="15.944411009"/>
  </r>
  <r>
    <x v="0"/>
    <x v="18"/>
    <n v="0.55763517709999999"/>
    <n v="2629"/>
    <n v="4984.6173449999997"/>
    <n v="4550"/>
    <n v="64.125850549000006"/>
    <n v="32.005886812999996"/>
    <n v="361"/>
    <n v="246.43213295999999"/>
    <n v="0.32678629650000002"/>
    <n v="18.033144965999998"/>
    <n v="360"/>
    <n v="206.50555556"/>
    <n v="1.5183997360999999"/>
    <n v="24.769007916"/>
    <n v="361"/>
    <n v="766"/>
    <n v="4.3272012704999998"/>
    <n v="15.010379806"/>
    <n v="2629"/>
    <n v="128"/>
    <n v="-0.13350472999999999"/>
    <n v="17.658651925000001"/>
    <n v="562"/>
    <n v="7.4509999999999996"/>
    <n v="-1.7284277000000001E-2"/>
    <n v="13.646069182"/>
    <n v="2605"/>
    <n v="39.086909789000003"/>
    <n v="0.2592612353"/>
    <n v="15.041167611000001"/>
  </r>
  <r>
    <x v="0"/>
    <x v="19"/>
    <n v="0.58054981269999995"/>
    <n v="2759"/>
    <n v="5043.3606379000003"/>
    <n v="4880"/>
    <n v="67.666770491999998"/>
    <n v="31.591153688999999"/>
    <n v="313"/>
    <n v="242.13738018999999"/>
    <n v="1.0463288851999999"/>
    <n v="17.781151097999999"/>
    <n v="315"/>
    <n v="206.52698412999999"/>
    <n v="2.0378476834999999"/>
    <n v="24.654655186999999"/>
    <n v="315"/>
    <n v="760.94920635000005"/>
    <n v="4.5518733395000002"/>
    <n v="14.686327464"/>
    <n v="2759"/>
    <n v="129"/>
    <n v="-0.22059240999999999"/>
    <n v="17.571904"/>
    <n v="540"/>
    <n v="7.2850000000000001"/>
    <n v="-1.2028305E-2"/>
    <n v="13.799358038999999"/>
    <n v="2735"/>
    <n v="38.063473492"/>
    <n v="0.95785224219999998"/>
    <n v="14.908983818999999"/>
  </r>
  <r>
    <x v="0"/>
    <x v="20"/>
    <n v="0.56627667739999998"/>
    <n v="2626"/>
    <n v="5106.6256664000002"/>
    <n v="4804"/>
    <n v="55.592845545000003"/>
    <n v="31.369272480999999"/>
    <n v="322"/>
    <n v="252.46273292000001"/>
    <n v="1.4949987490000001"/>
    <n v="18.039866763999999"/>
    <n v="323"/>
    <n v="212.56346748999999"/>
    <n v="2.1862103728000002"/>
    <n v="24.589873568000002"/>
    <n v="323"/>
    <n v="786.47678019"/>
    <n v="4.3752078284999998"/>
    <n v="15.185771979"/>
    <n v="2626"/>
    <n v="128"/>
    <n v="-0.65345716099999995"/>
    <n v="17.700754846999999"/>
    <n v="522"/>
    <n v="7.2409999999999997"/>
    <n v="-1.9659263999999999E-2"/>
    <n v="14.367679719"/>
    <n v="2602"/>
    <n v="34.808762489999999"/>
    <n v="-0.210647268"/>
    <n v="14.872287503000001"/>
  </r>
  <r>
    <x v="0"/>
    <x v="21"/>
    <n v="0.54470632080000003"/>
    <n v="2542"/>
    <n v="5123.3894571000001"/>
    <n v="4888"/>
    <n v="38.766149755000001"/>
    <n v="29.991979951000001"/>
    <n v="309"/>
    <n v="255.91262136"/>
    <n v="1.2984443762"/>
    <n v="17.393929318000001"/>
    <n v="310"/>
    <n v="220.92903226000001"/>
    <n v="1.7998720834999999"/>
    <n v="23.629859599"/>
    <n v="310"/>
    <n v="813.56129032000001"/>
    <n v="3.7077935599999998"/>
    <n v="14.217805898"/>
    <n v="2542"/>
    <n v="124"/>
    <n v="-1.513432023"/>
    <n v="16.674422808999999"/>
    <n v="503"/>
    <n v="7.2240000000000002"/>
    <n v="5.0768788999999998E-3"/>
    <n v="13.807257602"/>
    <n v="2497"/>
    <n v="29.371525831"/>
    <n v="-1.6441611439999999"/>
    <n v="13.781336467999999"/>
  </r>
  <r>
    <x v="0"/>
    <x v="22"/>
    <n v="0.6399583767"/>
    <n v="2463"/>
    <n v="5280.1132765000002"/>
    <n v="5103"/>
    <n v="67.423347050999993"/>
    <n v="29.298236136"/>
    <n v="284"/>
    <n v="252.81690141000001"/>
    <n v="1.9183178248999999"/>
    <n v="17.470010011999999"/>
    <n v="288"/>
    <n v="216.09375"/>
    <n v="2.1348656599"/>
    <n v="23.334635615"/>
    <n v="287"/>
    <n v="796.68292683000004"/>
    <n v="4.6364871724999999"/>
    <n v="13.597821234"/>
    <n v="2463"/>
    <n v="123"/>
    <n v="-1.4112658950000001"/>
    <n v="16.483240581"/>
    <n v="506"/>
    <n v="7.0890000000000004"/>
    <n v="-3.2298644000000001E-2"/>
    <n v="13.513406364"/>
    <n v="2380"/>
    <n v="26.448067226999999"/>
    <n v="-4.2778710249999996"/>
    <n v="13.356686095000001"/>
  </r>
  <r>
    <x v="0"/>
    <x v="23"/>
    <n v="0.63759523070000002"/>
    <n v="2248"/>
    <n v="5425.1432384"/>
    <n v="5043"/>
    <n v="68.267808844000001"/>
    <n v="28.626076739999998"/>
    <n v="283"/>
    <n v="248.40636042"/>
    <n v="2.4549710201999999"/>
    <n v="17.3981052"/>
    <n v="284"/>
    <n v="216.21126760999999"/>
    <n v="2.2886573468"/>
    <n v="22.942891136"/>
    <n v="284"/>
    <n v="797.42605633999995"/>
    <n v="5.7513438662"/>
    <n v="12.995066649"/>
    <n v="2248"/>
    <n v="118"/>
    <n v="-1.967878944"/>
    <n v="16.267972217000001"/>
    <n v="454"/>
    <n v="6.851"/>
    <n v="-6.6460333999999996E-2"/>
    <n v="13.376713735999999"/>
    <n v="2147"/>
    <n v="23.225803447000001"/>
    <n v="-6.1254486410000002"/>
    <n v="12.675033393"/>
  </r>
  <r>
    <x v="0"/>
    <x v="24"/>
    <n v="0.69641202150000003"/>
    <n v="1521"/>
    <n v="5785.9355686999997"/>
    <n v="4827"/>
    <n v="80.072836129999999"/>
    <n v="25.284171534999999"/>
    <n v="193"/>
    <n v="264.14507772000002"/>
    <n v="3.3882410639999998"/>
    <n v="16.043345178999999"/>
    <n v="195"/>
    <n v="231.65128204999999"/>
    <n v="2.8667125674"/>
    <n v="20.76564102"/>
    <n v="195"/>
    <n v="846.35384614999998"/>
    <n v="6.0610118921999998"/>
    <n v="11.241292283"/>
    <n v="1521"/>
    <n v="107"/>
    <n v="-2.6656637609999998"/>
    <n v="14.607737235"/>
    <n v="373"/>
    <n v="6.7519999999999998"/>
    <n v="-9.1094039000000002E-2"/>
    <n v="12.079213771999999"/>
    <n v="542"/>
    <n v="23.209409594"/>
    <n v="-7.2890919539999999"/>
    <n v="11.268005162"/>
  </r>
  <r>
    <x v="0"/>
    <x v="25"/>
    <n v="0.76016788319999995"/>
    <n v="266"/>
    <n v="6184.3007519000003"/>
    <n v="4590"/>
    <n v="75.710320261000007"/>
    <n v="21.213702831999999"/>
    <m/>
    <m/>
    <m/>
    <m/>
    <m/>
    <m/>
    <m/>
    <m/>
    <m/>
    <m/>
    <m/>
    <m/>
    <n v="266"/>
    <n v="97"/>
    <n v="-3.0838096899999998"/>
    <n v="12.790809035000001"/>
    <n v="81"/>
    <n v="6.883"/>
    <n v="-0.103624352"/>
    <n v="10.200181346999999"/>
    <m/>
    <m/>
    <m/>
    <m/>
  </r>
  <r>
    <x v="0"/>
    <x v="26"/>
    <n v="0.9179804412"/>
    <m/>
    <m/>
    <n v="3703"/>
    <n v="83.018271671999997"/>
    <n v="17.630110721000001"/>
    <m/>
    <m/>
    <m/>
    <m/>
    <m/>
    <m/>
    <m/>
    <m/>
    <m/>
    <m/>
    <m/>
    <m/>
    <m/>
    <m/>
    <m/>
    <m/>
    <m/>
    <m/>
    <m/>
    <m/>
    <m/>
    <m/>
    <m/>
    <m/>
  </r>
  <r>
    <x v="0"/>
    <x v="27"/>
    <n v="1.0847255575000001"/>
    <m/>
    <m/>
    <n v="1032"/>
    <n v="101.25119186000001"/>
    <n v="16.896608527000001"/>
    <m/>
    <m/>
    <m/>
    <m/>
    <m/>
    <m/>
    <m/>
    <m/>
    <m/>
    <m/>
    <m/>
    <m/>
    <m/>
    <m/>
    <m/>
    <m/>
    <m/>
    <m/>
    <m/>
    <m/>
    <m/>
    <m/>
    <m/>
    <m/>
  </r>
  <r>
    <x v="1"/>
    <x v="0"/>
    <n v="0"/>
    <n v="108"/>
    <n v="3931.6018518999999"/>
    <n v="119"/>
    <n v="-95.077478990000003"/>
    <n v="28.878554621999999"/>
    <m/>
    <m/>
    <m/>
    <m/>
    <m/>
    <m/>
    <m/>
    <m/>
    <m/>
    <m/>
    <m/>
    <m/>
    <n v="108"/>
    <n v="123"/>
    <n v="1.2581428571"/>
    <n v="10.376529412"/>
    <m/>
    <m/>
    <m/>
    <m/>
    <n v="105"/>
    <n v="40.284761905000003"/>
    <n v="0.23325000000000001"/>
    <n v="7.0685172414000004"/>
  </r>
  <r>
    <x v="1"/>
    <x v="1"/>
    <n v="0"/>
    <n v="101"/>
    <n v="4203.1287129000002"/>
    <n v="132"/>
    <n v="-25.464924239999998"/>
    <n v="26.826568181999999"/>
    <m/>
    <m/>
    <m/>
    <m/>
    <m/>
    <m/>
    <m/>
    <m/>
    <m/>
    <m/>
    <m/>
    <m/>
    <n v="101"/>
    <n v="112"/>
    <n v="0.52668181820000004"/>
    <n v="10.258348485000001"/>
    <m/>
    <m/>
    <m/>
    <m/>
    <n v="100"/>
    <n v="39.430999999999997"/>
    <n v="0.20501538459999999"/>
    <n v="7.1085230769000001"/>
  </r>
  <r>
    <x v="1"/>
    <x v="2"/>
    <n v="2.6849314999999999E-3"/>
    <n v="217"/>
    <n v="4183.1889400999999"/>
    <n v="262"/>
    <n v="-26.504770990000001"/>
    <n v="28.266381678999998"/>
    <m/>
    <m/>
    <m/>
    <m/>
    <m/>
    <m/>
    <m/>
    <m/>
    <m/>
    <m/>
    <m/>
    <m/>
    <n v="217"/>
    <n v="123"/>
    <n v="0.80900000000000005"/>
    <n v="10.846400763"/>
    <m/>
    <m/>
    <m/>
    <m/>
    <n v="213"/>
    <n v="42.567605634000003"/>
    <n v="0.1473503937"/>
    <n v="7.7426716535000004"/>
  </r>
  <r>
    <x v="1"/>
    <x v="3"/>
    <n v="6.9752747300000001E-2"/>
    <n v="193"/>
    <n v="4221.4093264000003"/>
    <n v="259"/>
    <n v="-33.825444019999999"/>
    <n v="27.033536680000001"/>
    <m/>
    <m/>
    <m/>
    <m/>
    <m/>
    <m/>
    <m/>
    <m/>
    <m/>
    <m/>
    <m/>
    <m/>
    <n v="193"/>
    <n v="116"/>
    <n v="1.1540849420999999"/>
    <n v="11.53023166"/>
    <m/>
    <m/>
    <m/>
    <m/>
    <n v="187"/>
    <n v="43.597326203000001"/>
    <n v="0.31555645160000001"/>
    <n v="8.5398044355000007"/>
  </r>
  <r>
    <x v="1"/>
    <x v="4"/>
    <n v="2.4965870300000002E-2"/>
    <n v="303"/>
    <n v="4104.9471947000002"/>
    <n v="420"/>
    <n v="-1.848880952"/>
    <n v="28.051109524000001"/>
    <m/>
    <m/>
    <m/>
    <m/>
    <m/>
    <m/>
    <m/>
    <m/>
    <m/>
    <m/>
    <m/>
    <m/>
    <n v="303"/>
    <n v="119"/>
    <n v="0.90435714290000002"/>
    <n v="12.05997619"/>
    <m/>
    <m/>
    <m/>
    <m/>
    <n v="299"/>
    <n v="45.946153846000001"/>
    <n v="0.4876330935"/>
    <n v="8.7118254197000002"/>
  </r>
  <r>
    <x v="1"/>
    <x v="5"/>
    <n v="3.8338108900000001E-2"/>
    <n v="328"/>
    <n v="4334.4939023999996"/>
    <n v="434"/>
    <n v="-19.31557604"/>
    <n v="29.172767280999999"/>
    <m/>
    <m/>
    <m/>
    <m/>
    <m/>
    <m/>
    <m/>
    <m/>
    <m/>
    <m/>
    <m/>
    <m/>
    <n v="328"/>
    <n v="124"/>
    <n v="0.9308568129"/>
    <n v="12.078688222"/>
    <m/>
    <m/>
    <m/>
    <m/>
    <n v="325"/>
    <n v="43.052307691999999"/>
    <n v="0.58668557919999997"/>
    <n v="8.9125460993000001"/>
  </r>
  <r>
    <x v="1"/>
    <x v="6"/>
    <n v="7.3280212499999997E-2"/>
    <n v="356"/>
    <n v="4472.6432584000004"/>
    <n v="483"/>
    <n v="11.638095238"/>
    <n v="29.977041408000002"/>
    <m/>
    <m/>
    <m/>
    <m/>
    <m/>
    <m/>
    <m/>
    <m/>
    <m/>
    <m/>
    <m/>
    <m/>
    <n v="356"/>
    <n v="121"/>
    <n v="0.99126348549999999"/>
    <n v="13.349278008000001"/>
    <m/>
    <m/>
    <m/>
    <m/>
    <n v="352"/>
    <n v="45.860511363999997"/>
    <n v="0.52232558139999996"/>
    <n v="9.6639139534999998"/>
  </r>
  <r>
    <x v="1"/>
    <x v="7"/>
    <n v="1.62790698E-2"/>
    <n v="486"/>
    <n v="4463.7181069999997"/>
    <n v="666"/>
    <n v="32.026411410999998"/>
    <n v="29.219579580000001"/>
    <m/>
    <m/>
    <m/>
    <m/>
    <m/>
    <m/>
    <m/>
    <m/>
    <m/>
    <m/>
    <m/>
    <m/>
    <n v="486"/>
    <n v="126"/>
    <n v="1.2738783784000001"/>
    <n v="12.668600601"/>
    <m/>
    <m/>
    <m/>
    <m/>
    <n v="484"/>
    <n v="42.465495867999998"/>
    <n v="0.44852279639999998"/>
    <n v="9.5435460485999997"/>
  </r>
  <r>
    <x v="1"/>
    <x v="8"/>
    <n v="1.8241912799999999E-2"/>
    <n v="700"/>
    <n v="4657.8885713999998"/>
    <n v="934"/>
    <n v="31.527698073"/>
    <n v="29.577895075000001"/>
    <m/>
    <m/>
    <m/>
    <m/>
    <m/>
    <m/>
    <m/>
    <m/>
    <m/>
    <m/>
    <m/>
    <m/>
    <n v="700"/>
    <n v="125"/>
    <n v="1.2863875803"/>
    <n v="12.979171306"/>
    <m/>
    <m/>
    <m/>
    <m/>
    <n v="688"/>
    <n v="42.005377907000003"/>
    <n v="0.51192592589999997"/>
    <n v="10.215942702"/>
  </r>
  <r>
    <x v="1"/>
    <x v="9"/>
    <n v="3.6882911400000003E-2"/>
    <n v="905"/>
    <n v="4503.9823204000004"/>
    <n v="1207"/>
    <n v="30.106387737999999"/>
    <n v="28.570951947000001"/>
    <m/>
    <m/>
    <m/>
    <m/>
    <m/>
    <m/>
    <m/>
    <m/>
    <m/>
    <m/>
    <m/>
    <m/>
    <n v="905"/>
    <n v="126"/>
    <n v="1.2692734051000001"/>
    <n v="12.375710852999999"/>
    <m/>
    <m/>
    <m/>
    <m/>
    <n v="892"/>
    <n v="39.780493274000001"/>
    <n v="0.40986893619999998"/>
    <n v="9.5883171914999998"/>
  </r>
  <r>
    <x v="1"/>
    <x v="10"/>
    <n v="1.5438121000000001E-2"/>
    <n v="990"/>
    <n v="4633.3464646000002"/>
    <n v="1366"/>
    <n v="58.660922401000001"/>
    <n v="29.33254612"/>
    <m/>
    <m/>
    <m/>
    <m/>
    <m/>
    <m/>
    <m/>
    <m/>
    <m/>
    <m/>
    <m/>
    <m/>
    <n v="990"/>
    <n v="128"/>
    <n v="0.65044468860000004"/>
    <n v="13.439295971"/>
    <n v="78"/>
    <n v="7.9089999999999998"/>
    <n v="-3.7156999999999997E-5"/>
    <n v="6.4371567044000004"/>
    <n v="975"/>
    <n v="40.269538462"/>
    <n v="0.62771417910000005"/>
    <n v="10.409723507000001"/>
  </r>
  <r>
    <x v="1"/>
    <x v="11"/>
    <n v="2.5745481899999999E-2"/>
    <n v="1182"/>
    <n v="4581.5067681999999"/>
    <n v="1640"/>
    <n v="53.582140244000001"/>
    <n v="28.667018293000002"/>
    <m/>
    <m/>
    <m/>
    <m/>
    <m/>
    <m/>
    <m/>
    <m/>
    <m/>
    <m/>
    <m/>
    <m/>
    <n v="1182"/>
    <n v="130"/>
    <n v="0.81857256099999998"/>
    <n v="13.036857317000001"/>
    <n v="96"/>
    <n v="7.8140000000000001"/>
    <n v="3.2013158E-3"/>
    <n v="7.2988157894999999"/>
    <n v="1175"/>
    <n v="36.625106383000002"/>
    <n v="0.33539514619999999"/>
    <n v="10.471426011"/>
  </r>
  <r>
    <x v="1"/>
    <x v="12"/>
    <n v="1.50577436E-2"/>
    <n v="1381"/>
    <n v="4689.4199854999997"/>
    <n v="1983"/>
    <n v="53.396464952000002"/>
    <n v="27.731566818000001"/>
    <m/>
    <m/>
    <m/>
    <m/>
    <m/>
    <m/>
    <m/>
    <m/>
    <m/>
    <m/>
    <m/>
    <m/>
    <n v="1381"/>
    <n v="130"/>
    <n v="0.78541898030000001"/>
    <n v="12.644374558000001"/>
    <n v="124"/>
    <n v="7.6210000000000004"/>
    <n v="8.1506549999999997E-3"/>
    <n v="7.4805676855999996"/>
    <n v="1354"/>
    <n v="39.823855244000001"/>
    <n v="0.36939368859999999"/>
    <n v="10.210534144"/>
  </r>
  <r>
    <x v="1"/>
    <x v="13"/>
    <n v="3.0207415099999999E-2"/>
    <n v="1410"/>
    <n v="4795.7872340000004"/>
    <n v="2152"/>
    <n v="74.687067843999998"/>
    <n v="27.599232807"/>
    <m/>
    <m/>
    <m/>
    <m/>
    <m/>
    <m/>
    <m/>
    <m/>
    <m/>
    <m/>
    <m/>
    <m/>
    <n v="1410"/>
    <n v="126"/>
    <n v="0.78777870760000002"/>
    <n v="12.954672710000001"/>
    <n v="152"/>
    <n v="7.4340000000000002"/>
    <n v="2.81090401E-2"/>
    <n v="8.1340167753999992"/>
    <n v="1380"/>
    <n v="42.696956522000001"/>
    <n v="0.32523065969999998"/>
    <n v="10.447426768"/>
  </r>
  <r>
    <x v="1"/>
    <x v="14"/>
    <n v="2.37722969E-2"/>
    <n v="1680"/>
    <n v="4823.8839286000002"/>
    <n v="2583"/>
    <n v="71.777444832"/>
    <n v="27.628242741000001"/>
    <n v="67"/>
    <n v="204.43283582000001"/>
    <n v="0.65161100350000001"/>
    <n v="11.817191786"/>
    <n v="67"/>
    <n v="175.44776118999999"/>
    <n v="1.6829980634999999"/>
    <n v="20.723744384"/>
    <n v="68"/>
    <n v="654.10294118000002"/>
    <n v="8.3877715053999999"/>
    <n v="10.988188171999999"/>
    <n v="1680"/>
    <n v="129"/>
    <n v="0.93483107320000003"/>
    <n v="13.130740023"/>
    <n v="170"/>
    <n v="7.2670000000000003"/>
    <n v="1.6051602799999998E-2"/>
    <n v="8.6807662235999992"/>
    <n v="1651"/>
    <n v="44.261599031000003"/>
    <n v="0.39653928150000001"/>
    <n v="10.670858113"/>
  </r>
  <r>
    <x v="1"/>
    <x v="15"/>
    <n v="3.3643870399999998E-2"/>
    <n v="1773"/>
    <n v="4841.2272984000001"/>
    <n v="2775"/>
    <n v="79.956576577000007"/>
    <n v="26.9558"/>
    <n v="86"/>
    <n v="205.11627906999999"/>
    <n v="0.6017556839"/>
    <n v="11.641677373"/>
    <n v="87"/>
    <n v="179.02298851"/>
    <n v="1.6323570140999999"/>
    <n v="20.339789398000001"/>
    <n v="87"/>
    <n v="674.59770115000003"/>
    <n v="6.4172483107999998"/>
    <n v="10.994466215999999"/>
    <n v="1773"/>
    <n v="132"/>
    <n v="1.2147286178000001"/>
    <n v="12.816424035000001"/>
    <n v="210"/>
    <n v="7.4989999999999997"/>
    <n v="9.9852941000000001E-3"/>
    <n v="9.0326470588000003"/>
    <n v="1744"/>
    <n v="41.682912844000001"/>
    <n v="0.26005914769999999"/>
    <n v="10.669212932000001"/>
  </r>
  <r>
    <x v="1"/>
    <x v="16"/>
    <n v="5.1385025700000003E-2"/>
    <n v="1954"/>
    <n v="4853.2052200999997"/>
    <n v="2962"/>
    <n v="69.819108709999995"/>
    <n v="27.493495273000001"/>
    <n v="97"/>
    <n v="186.8556701"/>
    <n v="0.64140236490000002"/>
    <n v="11.84455777"/>
    <n v="98"/>
    <n v="164.41836735000001"/>
    <n v="1.4855438892999999"/>
    <n v="20.701606346999998"/>
    <n v="98"/>
    <n v="616.54081632999998"/>
    <n v="6.7698928851"/>
    <n v="11.016777169999999"/>
    <n v="1954"/>
    <n v="131"/>
    <n v="1.1669719784000001"/>
    <n v="13.113299797"/>
    <n v="216"/>
    <n v="7.2560000000000002"/>
    <n v="4.2796496000000002E-3"/>
    <n v="9.3126010782000002"/>
    <n v="1937"/>
    <n v="42.261538461999997"/>
    <n v="0.1408148021"/>
    <n v="10.732038417"/>
  </r>
  <r>
    <x v="1"/>
    <x v="17"/>
    <n v="6.0042775700000002E-2"/>
    <n v="2333"/>
    <n v="4943.1474496000001"/>
    <n v="3600"/>
    <n v="72.696605555999994"/>
    <n v="26.788559444000001"/>
    <n v="103"/>
    <n v="205.96116505000001"/>
    <n v="0.9568444197"/>
    <n v="11.530107152999999"/>
    <n v="105"/>
    <n v="176.85714286000001"/>
    <n v="1.5984602557000001"/>
    <n v="20.196459422"/>
    <n v="107"/>
    <n v="668.97196262"/>
    <n v="9.4392379679000005"/>
    <n v="10.89352607"/>
    <n v="2333"/>
    <n v="130"/>
    <n v="1.0614447537"/>
    <n v="12.703357362"/>
    <n v="272"/>
    <n v="7.4530000000000003"/>
    <n v="1.15567598E-2"/>
    <n v="9.7347404449999999"/>
    <n v="2319"/>
    <n v="40.915006468000001"/>
    <n v="1.064671E-4"/>
    <n v="10.511106495"/>
  </r>
  <r>
    <x v="1"/>
    <x v="18"/>
    <n v="4.7276521299999999E-2"/>
    <n v="2648"/>
    <n v="4998.4471298999997"/>
    <n v="3985"/>
    <n v="55.217470513999999"/>
    <n v="26.426525721000001"/>
    <n v="115"/>
    <n v="206.64347825999999"/>
    <n v="0.96627035179999998"/>
    <n v="10.864910050000001"/>
    <n v="117"/>
    <n v="183.95726496"/>
    <n v="1.3409344715"/>
    <n v="19.755822245000001"/>
    <n v="118"/>
    <n v="688.16949152999996"/>
    <n v="9.0044882199000007"/>
    <n v="10.110876963000001"/>
    <n v="2648"/>
    <n v="128"/>
    <n v="0.80540617940000003"/>
    <n v="11.864959306999999"/>
    <n v="309"/>
    <n v="7.52"/>
    <n v="5.2179627999999999E-3"/>
    <n v="9.3527929900999993"/>
    <n v="2627"/>
    <n v="38.147735058999999"/>
    <n v="4.79926133E-2"/>
    <n v="9.8633197146999994"/>
  </r>
  <r>
    <x v="1"/>
    <x v="19"/>
    <n v="4.4280345200000001E-2"/>
    <n v="2486"/>
    <n v="5003.8785196999997"/>
    <n v="4154"/>
    <n v="70.888769859999996"/>
    <n v="25.514205103999998"/>
    <n v="100"/>
    <n v="201.26"/>
    <n v="1.4349182146999999"/>
    <n v="10.809645115"/>
    <n v="101"/>
    <n v="176.16831683000001"/>
    <n v="1.7351337027"/>
    <n v="19.166216574"/>
    <n v="105"/>
    <n v="660.86666666999997"/>
    <n v="9.3398017867000007"/>
    <n v="9.5748135120000004"/>
    <n v="2486"/>
    <n v="133"/>
    <n v="0.93622299899999994"/>
    <n v="11.813591368999999"/>
    <n v="287"/>
    <n v="7.3780000000000001"/>
    <n v="-3.2915290000000001E-3"/>
    <n v="8.9576431614000001"/>
    <n v="2469"/>
    <n v="35.889347913999998"/>
    <n v="0.80874070450000002"/>
    <n v="9.7503840020000005"/>
  </r>
  <r>
    <x v="1"/>
    <x v="20"/>
    <n v="2.89593301E-2"/>
    <n v="2523"/>
    <n v="5040.8335315000004"/>
    <n v="4244"/>
    <n v="71.089175306000001"/>
    <n v="24.588931197000001"/>
    <n v="85"/>
    <n v="229.17647059000001"/>
    <n v="1.5236901674000001"/>
    <n v="10.328057297999999"/>
    <n v="88"/>
    <n v="209.84090909"/>
    <n v="1.8703888758"/>
    <n v="18.543214235000001"/>
    <n v="88"/>
    <n v="780.65909091000003"/>
    <n v="8.8220614034999993"/>
    <n v="9.0929002193000006"/>
    <n v="2523"/>
    <n v="128"/>
    <n v="0.49491702030000001"/>
    <n v="11.200246818"/>
    <n v="262"/>
    <n v="7.2480000000000002"/>
    <n v="-9.0651250000000003E-3"/>
    <n v="8.8699858424000002"/>
    <n v="2503"/>
    <n v="31.858489811999998"/>
    <n v="9.3288063000000008E-3"/>
    <n v="9.3121495830000001"/>
  </r>
  <r>
    <x v="1"/>
    <x v="21"/>
    <n v="1.36296727E-2"/>
    <n v="2836"/>
    <n v="5085.5352609000001"/>
    <n v="4772"/>
    <n v="63.880366723000002"/>
    <n v="23.737185246999999"/>
    <n v="79"/>
    <n v="212.31645570000001"/>
    <n v="1.4463892266"/>
    <n v="9.8836910500999995"/>
    <n v="81"/>
    <n v="189.44444444000001"/>
    <n v="1.8439796731"/>
    <n v="17.866463327999998"/>
    <n v="83"/>
    <n v="699.04819277000001"/>
    <n v="8.7467413882000002"/>
    <n v="9.0037845757999992"/>
    <n v="2836"/>
    <n v="123"/>
    <n v="0.18440767129999999"/>
    <n v="10.564698805000001"/>
    <n v="340"/>
    <n v="7.202"/>
    <n v="5.6934628999999997E-3"/>
    <n v="9.2304770317999996"/>
    <n v="2770"/>
    <n v="28.742382671000001"/>
    <n v="-1.0742045790000001"/>
    <n v="8.6365288530999997"/>
  </r>
  <r>
    <x v="1"/>
    <x v="22"/>
    <n v="4.7664806999999997E-2"/>
    <n v="2589"/>
    <n v="5120.9173425999998"/>
    <n v="4880"/>
    <n v="65.099536885000006"/>
    <n v="22.761732787"/>
    <n v="84"/>
    <n v="227.55952381"/>
    <n v="1.3087654903999999"/>
    <n v="10.016730816999999"/>
    <n v="84"/>
    <n v="212.83333332999999"/>
    <n v="1.7888339483"/>
    <n v="17.242627921"/>
    <n v="84"/>
    <n v="778.36904761999995"/>
    <n v="7.1859792419000001"/>
    <n v="8.8291489169999995"/>
    <n v="2589"/>
    <n v="123"/>
    <n v="0.19768628260000001"/>
    <n v="10.320553209"/>
    <n v="322"/>
    <n v="7.08"/>
    <n v="-2.9363890000000002E-3"/>
    <n v="9.0888186488000002"/>
    <n v="2550"/>
    <n v="24.228313725"/>
    <n v="-2.3819391560000001"/>
    <n v="8.3647156457000005"/>
  </r>
  <r>
    <x v="1"/>
    <x v="23"/>
    <n v="5.7783901700000001E-2"/>
    <n v="2210"/>
    <n v="5149.2212669999999"/>
    <n v="4581"/>
    <n v="62.802698100999997"/>
    <n v="20.641191443"/>
    <n v="114"/>
    <n v="227.85964912"/>
    <n v="1.4381971585"/>
    <n v="9.5985549727000006"/>
    <n v="118"/>
    <n v="198.25423728999999"/>
    <n v="1.4661061135"/>
    <n v="15.906764629"/>
    <n v="118"/>
    <n v="746.40677965999998"/>
    <n v="8.4502745471999994"/>
    <n v="8.8122459484999993"/>
    <n v="2210"/>
    <n v="115"/>
    <n v="0.1764180507"/>
    <n v="9.3265159527999995"/>
    <n v="326"/>
    <n v="6.9930000000000003"/>
    <n v="-2.3971405000000001E-2"/>
    <n v="9.1982758620999991"/>
    <n v="2118"/>
    <n v="20.794192635000002"/>
    <n v="-3.0060999329999998"/>
    <n v="7.5098223185000004"/>
  </r>
  <r>
    <x v="1"/>
    <x v="24"/>
    <n v="4.4991913000000001E-2"/>
    <n v="1151"/>
    <n v="5615.6359687000004"/>
    <n v="4023"/>
    <n v="72.329177231000003"/>
    <n v="16.991771065999998"/>
    <m/>
    <m/>
    <m/>
    <m/>
    <m/>
    <m/>
    <m/>
    <m/>
    <m/>
    <m/>
    <m/>
    <m/>
    <n v="1151"/>
    <n v="101"/>
    <n v="-0.36147089599999999"/>
    <n v="7.9922216417999996"/>
    <n v="116"/>
    <n v="6.7859999999999996"/>
    <n v="-4.2668143999999998E-2"/>
    <n v="7.5396101019000001"/>
    <n v="388"/>
    <n v="20.216494845"/>
    <n v="-3.3617709680000001"/>
    <n v="6.4076211022000003"/>
  </r>
  <r>
    <x v="1"/>
    <x v="25"/>
    <n v="4.5772139099999998E-2"/>
    <n v="97"/>
    <n v="5378.5979380999997"/>
    <n v="3530"/>
    <n v="78.902274788"/>
    <n v="14.47520085"/>
    <m/>
    <m/>
    <m/>
    <m/>
    <m/>
    <m/>
    <m/>
    <m/>
    <m/>
    <m/>
    <m/>
    <m/>
    <n v="97"/>
    <n v="93"/>
    <n v="-0.53649134300000001"/>
    <n v="7.4855004257999997"/>
    <m/>
    <m/>
    <m/>
    <m/>
    <m/>
    <m/>
    <m/>
    <m/>
  </r>
  <r>
    <x v="1"/>
    <x v="26"/>
    <n v="7.5425887299999994E-2"/>
    <m/>
    <m/>
    <n v="2962"/>
    <n v="81.767869683000001"/>
    <n v="12.777380149000001"/>
    <m/>
    <m/>
    <m/>
    <m/>
    <m/>
    <m/>
    <m/>
    <m/>
    <m/>
    <m/>
    <m/>
    <m/>
    <m/>
    <m/>
    <m/>
    <m/>
    <m/>
    <m/>
    <m/>
    <m/>
    <m/>
    <m/>
    <m/>
    <m/>
  </r>
  <r>
    <x v="1"/>
    <x v="27"/>
    <n v="3.7496932500000003E-2"/>
    <m/>
    <m/>
    <n v="534"/>
    <n v="67.081966292000004"/>
    <n v="11.977153557999999"/>
    <m/>
    <m/>
    <m/>
    <m/>
    <m/>
    <m/>
    <m/>
    <m/>
    <m/>
    <m/>
    <m/>
    <m/>
    <m/>
    <m/>
    <m/>
    <m/>
    <m/>
    <m/>
    <m/>
    <m/>
    <m/>
    <m/>
    <m/>
    <m/>
  </r>
  <r>
    <x v="2"/>
    <x v="0"/>
    <n v="8.0805987300000007E-2"/>
    <n v="1045"/>
    <n v="5207.8679425999999"/>
    <n v="1337"/>
    <n v="-22.787000750000001"/>
    <n v="29.696252056999999"/>
    <n v="137"/>
    <n v="187.84671532999999"/>
    <n v="-0.87106976700000005"/>
    <n v="12.116191298"/>
    <m/>
    <m/>
    <m/>
    <m/>
    <n v="64"/>
    <n v="781.125"/>
    <n v="4.4400046368000003"/>
    <n v="5.6208500773000001"/>
    <n v="1045"/>
    <n v="137"/>
    <n v="1.8540630630999999"/>
    <n v="11.956219969999999"/>
    <m/>
    <m/>
    <m/>
    <m/>
    <n v="1044"/>
    <n v="41.722605364000003"/>
    <n v="-0.19056970600000001"/>
    <n v="8.7560448379999993"/>
  </r>
  <r>
    <x v="2"/>
    <x v="1"/>
    <n v="0.13317814729999999"/>
    <n v="1323"/>
    <n v="5397.8488283999995"/>
    <n v="1708"/>
    <n v="-42.457921550000002"/>
    <n v="31.060796252999999"/>
    <n v="109"/>
    <n v="209.81651375999999"/>
    <n v="-1.139400352"/>
    <n v="12.211535169999999"/>
    <m/>
    <m/>
    <m/>
    <m/>
    <n v="64"/>
    <n v="847.390625"/>
    <n v="4.5542522123999998"/>
    <n v="5.6932035397999998"/>
    <n v="1323"/>
    <n v="136"/>
    <n v="1.7919742086999999"/>
    <n v="13.376041032"/>
    <m/>
    <m/>
    <m/>
    <m/>
    <n v="1317"/>
    <n v="40.982232346000004"/>
    <n v="-0.27932370299999998"/>
    <n v="10.130592806999999"/>
  </r>
  <r>
    <x v="2"/>
    <x v="2"/>
    <n v="0.23262220380000001"/>
    <n v="1388"/>
    <n v="5388.5461095000001"/>
    <n v="1900"/>
    <n v="-11.926147370000001"/>
    <n v="31.30904"/>
    <n v="113"/>
    <n v="217.53097345"/>
    <n v="-0.546529661"/>
    <n v="12.554584216"/>
    <m/>
    <m/>
    <m/>
    <m/>
    <n v="66"/>
    <n v="868.27272727000002"/>
    <n v="5.2733283720999999"/>
    <n v="6.0324902325999998"/>
    <n v="1388"/>
    <n v="137"/>
    <n v="1.9485118734"/>
    <n v="14.142749867999999"/>
    <m/>
    <m/>
    <m/>
    <m/>
    <n v="1382"/>
    <n v="38.579377713"/>
    <n v="-0.45880564400000001"/>
    <n v="10.931939297"/>
  </r>
  <r>
    <x v="2"/>
    <x v="3"/>
    <n v="0.1592067891"/>
    <n v="1670"/>
    <n v="5620.5245508999997"/>
    <n v="2248"/>
    <n v="12.586703737000001"/>
    <n v="32.248021352000002"/>
    <n v="156"/>
    <n v="234.09615385000001"/>
    <n v="0.13554185220000001"/>
    <n v="13.227212378000001"/>
    <m/>
    <m/>
    <m/>
    <m/>
    <n v="130"/>
    <n v="846.30769230999999"/>
    <n v="6.1906674207999997"/>
    <n v="7.0189087481000003"/>
    <n v="1670"/>
    <n v="139"/>
    <n v="1.9530484875"/>
    <n v="14.746997330999999"/>
    <m/>
    <m/>
    <m/>
    <m/>
    <n v="1663"/>
    <n v="37.325616355999998"/>
    <n v="-0.41274107100000001"/>
    <n v="11.68586683"/>
  </r>
  <r>
    <x v="2"/>
    <x v="4"/>
    <n v="0.24278274759999999"/>
    <n v="1771"/>
    <n v="5543.1315641000001"/>
    <n v="2461"/>
    <n v="10.136509548999999"/>
    <n v="31.552843966000001"/>
    <n v="154"/>
    <n v="236.53896104"/>
    <n v="0.4751740726"/>
    <n v="13.472117000000001"/>
    <n v="52"/>
    <n v="217.90384614999999"/>
    <n v="0.32311661930000002"/>
    <n v="22.372822024000001"/>
    <n v="143"/>
    <n v="841.95804195999995"/>
    <n v="7.4573916272999998"/>
    <n v="7.7636758947000004"/>
    <n v="1771"/>
    <n v="139"/>
    <n v="2.3050256305999999"/>
    <n v="14.623635883"/>
    <m/>
    <m/>
    <m/>
    <m/>
    <n v="1768"/>
    <n v="35.987386878000002"/>
    <n v="-0.65716741499999998"/>
    <n v="11.646464475"/>
  </r>
  <r>
    <x v="2"/>
    <x v="5"/>
    <n v="0.24378500929999999"/>
    <n v="2098"/>
    <n v="5712.7735939000004"/>
    <n v="2929"/>
    <n v="43.167555479999997"/>
    <n v="31.874338682000001"/>
    <n v="201"/>
    <n v="243.4278607"/>
    <n v="0.99999042410000005"/>
    <n v="14.385008208"/>
    <n v="70"/>
    <n v="228.97142857"/>
    <n v="0.99278517759999996"/>
    <n v="23.025772882999998"/>
    <n v="194"/>
    <n v="870.85051546"/>
    <n v="8.3671184352000001"/>
    <n v="8.4832631296999992"/>
    <n v="2098"/>
    <n v="142"/>
    <n v="2.4376010929"/>
    <n v="15.311266393"/>
    <m/>
    <m/>
    <m/>
    <m/>
    <n v="2087"/>
    <n v="35.352755150999997"/>
    <n v="-0.708047816"/>
    <n v="12.534233643"/>
  </r>
  <r>
    <x v="2"/>
    <x v="6"/>
    <n v="0.34726051920000001"/>
    <n v="2349"/>
    <n v="5797.0804598000004"/>
    <n v="3434"/>
    <n v="65.759164240000004"/>
    <n v="32.24985032"/>
    <n v="243"/>
    <n v="236.02880658000001"/>
    <n v="1.1740682813000001"/>
    <n v="15.368975196999999"/>
    <n v="93"/>
    <n v="219.6344086"/>
    <n v="1.3714982527999999"/>
    <n v="23.546126965999999"/>
    <n v="250"/>
    <n v="830.84799999999996"/>
    <n v="10.011809398"/>
    <n v="9.6133205972999995"/>
    <n v="2349"/>
    <n v="143"/>
    <n v="2.6335671424"/>
    <n v="15.852804253"/>
    <n v="53"/>
    <n v="6.6310000000000002"/>
    <n v="5.7157799799999999E-2"/>
    <n v="5.1880072136999997"/>
    <n v="2326"/>
    <n v="36.681040412999998"/>
    <n v="-0.80549253700000001"/>
    <n v="13.031228505"/>
  </r>
  <r>
    <x v="2"/>
    <x v="7"/>
    <n v="0.3040755262"/>
    <n v="2366"/>
    <n v="5926.5997464000002"/>
    <n v="3679"/>
    <n v="98.475971731000001"/>
    <n v="31.538977982999999"/>
    <n v="283"/>
    <n v="236.07067137999999"/>
    <n v="1.5100867554999999"/>
    <n v="15.404112864"/>
    <n v="161"/>
    <n v="229.00621118000001"/>
    <n v="1.7476912203999999"/>
    <n v="23.138487360999999"/>
    <n v="287"/>
    <n v="823.46689894999997"/>
    <n v="11.441984929"/>
    <n v="10.122049286999999"/>
    <n v="2366"/>
    <n v="142"/>
    <n v="3.2364229409999998"/>
    <n v="15.582416689"/>
    <n v="81"/>
    <n v="7.2359999999999998"/>
    <n v="5.8236514500000003E-2"/>
    <n v="5.7490041494000002"/>
    <n v="2346"/>
    <n v="35.986317135999997"/>
    <n v="-0.982015321"/>
    <n v="13.131867798"/>
  </r>
  <r>
    <x v="2"/>
    <x v="8"/>
    <n v="0.37855932199999998"/>
    <n v="2558"/>
    <n v="6103.8999217999999"/>
    <n v="3931"/>
    <n v="133.9202722"/>
    <n v="32.066119561999997"/>
    <n v="294"/>
    <n v="244.5"/>
    <n v="1.8872186307000001"/>
    <n v="15.749213286"/>
    <n v="203"/>
    <n v="223.99014778"/>
    <n v="2.3664782498000001"/>
    <n v="23.743895954999999"/>
    <n v="297"/>
    <n v="849.10437709999997"/>
    <n v="11.935158228000001"/>
    <n v="10.221340283"/>
    <n v="2558"/>
    <n v="143"/>
    <n v="3.7157796437999999"/>
    <n v="16.153141730000002"/>
    <n v="93"/>
    <n v="7.3630000000000004"/>
    <n v="5.1578597800000001E-2"/>
    <n v="6.0072324723000001"/>
    <n v="2538"/>
    <n v="35.931599685000002"/>
    <n v="-1.0810656279999999"/>
    <n v="13.57863049"/>
  </r>
  <r>
    <x v="2"/>
    <x v="9"/>
    <n v="0.39822605970000002"/>
    <n v="2536"/>
    <n v="6264.0492901999996"/>
    <n v="3901"/>
    <n v="133.50292232999999"/>
    <n v="32.013697512999997"/>
    <n v="335"/>
    <n v="250.01791044999999"/>
    <n v="2.0810556838999998"/>
    <n v="15.669134206000001"/>
    <n v="275"/>
    <n v="230.10545454999999"/>
    <n v="2.5614195947999998"/>
    <n v="23.515243395999999"/>
    <n v="341"/>
    <n v="880.48093842000003"/>
    <n v="13.205707212"/>
    <n v="10.771059649"/>
    <n v="2536"/>
    <n v="144"/>
    <n v="3.8237664869999999"/>
    <n v="15.963226070999999"/>
    <n v="130"/>
    <n v="7.2270000000000003"/>
    <n v="4.3587393699999998E-2"/>
    <n v="6.5898298531000004"/>
    <n v="2508"/>
    <n v="35.392264752999999"/>
    <n v="-1.2230816330000001"/>
    <n v="13.583137381"/>
  </r>
  <r>
    <x v="2"/>
    <x v="10"/>
    <n v="0.44502806029999997"/>
    <n v="2749"/>
    <n v="6280.3684976000004"/>
    <n v="4359"/>
    <n v="144.68886441999999"/>
    <n v="32.118624685"/>
    <n v="349"/>
    <n v="255.67908309000001"/>
    <n v="2.8517366728"/>
    <n v="16.185189798"/>
    <n v="346"/>
    <n v="234.13872832000001"/>
    <n v="3.0609070034000001"/>
    <n v="23.918500804000001"/>
    <n v="353"/>
    <n v="902.11331444999996"/>
    <n v="14.149511474000001"/>
    <n v="11.528272253000001"/>
    <n v="2749"/>
    <n v="146"/>
    <n v="3.7699960946000002"/>
    <n v="16.469017228999999"/>
    <n v="167"/>
    <n v="7.4569999999999999"/>
    <n v="4.8265313099999999E-2"/>
    <n v="7.6442532691"/>
    <n v="2726"/>
    <n v="37.300330154000001"/>
    <n v="-1.4072284989999999"/>
    <n v="13.975736016000001"/>
  </r>
  <r>
    <x v="2"/>
    <x v="11"/>
    <n v="0.44246711529999999"/>
    <n v="3035"/>
    <n v="6328.6649094000004"/>
    <n v="4778"/>
    <n v="169.76840727999999"/>
    <n v="33.000135411999999"/>
    <n v="388"/>
    <n v="256.45618557"/>
    <n v="3.0907743084999999"/>
    <n v="17.009272421999999"/>
    <n v="387"/>
    <n v="234.26873384999999"/>
    <n v="3.7878015906"/>
    <n v="24.734853913999999"/>
    <n v="396"/>
    <n v="905.39393939000001"/>
    <n v="15.775146764"/>
    <n v="11.983481009"/>
    <n v="3035"/>
    <n v="145"/>
    <n v="3.4103668342"/>
    <n v="17.286408082000001"/>
    <n v="275"/>
    <n v="7.3650000000000002"/>
    <n v="4.8688442200000001E-2"/>
    <n v="8.6770322198999992"/>
    <n v="3004"/>
    <n v="36.964181091999997"/>
    <n v="-1.5722751159999999"/>
    <n v="14.777200608999999"/>
  </r>
  <r>
    <x v="2"/>
    <x v="12"/>
    <n v="0.48360022009999998"/>
    <n v="3307"/>
    <n v="6385.8028425000002"/>
    <n v="5324"/>
    <n v="180.9308734"/>
    <n v="32.213975957999999"/>
    <n v="450"/>
    <n v="254.83777778000001"/>
    <n v="2.8763301958"/>
    <n v="17.120367657999999"/>
    <n v="450"/>
    <n v="236.92"/>
    <n v="4.1830291133999999"/>
    <n v="24.354833959"/>
    <n v="456"/>
    <n v="911.90570175000005"/>
    <n v="14.751704070000001"/>
    <n v="12.653165016999999"/>
    <n v="3307"/>
    <n v="146"/>
    <n v="2.8627532882"/>
    <n v="16.895671740000001"/>
    <n v="407"/>
    <n v="7.4189999999999996"/>
    <n v="4.9178273699999997E-2"/>
    <n v="9.9177735950999999"/>
    <n v="3272"/>
    <n v="37.143612468999997"/>
    <n v="-1.767329618"/>
    <n v="14.547462146000001"/>
  </r>
  <r>
    <x v="2"/>
    <x v="13"/>
    <n v="0.42502310840000002"/>
    <n v="3296"/>
    <n v="6445.5588592000004"/>
    <n v="5331"/>
    <n v="189.50724066999999"/>
    <n v="31.716689364"/>
    <n v="476"/>
    <n v="253.34243696999999"/>
    <n v="3.5891862082000001"/>
    <n v="16.822770199000001"/>
    <n v="472"/>
    <n v="233.52966101999999"/>
    <n v="4.5695775652000004"/>
    <n v="24.085126992999999"/>
    <n v="486"/>
    <n v="892.04526749000001"/>
    <n v="14.873521196"/>
    <n v="12.204740761"/>
    <n v="3296"/>
    <n v="146"/>
    <n v="2.7110701819999998"/>
    <n v="16.675038843999999"/>
    <n v="464"/>
    <n v="7.2990000000000004"/>
    <n v="5.18515087E-2"/>
    <n v="10.004314451999999"/>
    <n v="3250"/>
    <n v="37.436738462000001"/>
    <n v="-1.7980196669999999"/>
    <n v="14.455297314999999"/>
  </r>
  <r>
    <x v="2"/>
    <x v="14"/>
    <n v="0.46851725049999998"/>
    <n v="3264"/>
    <n v="6463.3544730000003"/>
    <n v="5545"/>
    <n v="188.53308747"/>
    <n v="31.391939225000002"/>
    <n v="493"/>
    <n v="254.25557809"/>
    <n v="3.5798106691"/>
    <n v="16.664384629000001"/>
    <n v="493"/>
    <n v="233.57200811000001"/>
    <n v="4.5688472221999996"/>
    <n v="23.809262987"/>
    <n v="497"/>
    <n v="900.39034204999996"/>
    <n v="13.720361467"/>
    <n v="11.813795793000001"/>
    <n v="3264"/>
    <n v="149"/>
    <n v="3.2889797980000002"/>
    <n v="16.575150253"/>
    <n v="534"/>
    <n v="7.4290000000000003"/>
    <n v="5.0381715100000002E-2"/>
    <n v="10.084992607"/>
    <n v="3230"/>
    <n v="36.638978328"/>
    <n v="-1.9228182149999999"/>
    <n v="14.404661977"/>
  </r>
  <r>
    <x v="2"/>
    <x v="15"/>
    <n v="0.45744872260000002"/>
    <n v="3420"/>
    <n v="6494.8271930000001"/>
    <n v="5920"/>
    <n v="199.88285811"/>
    <n v="30.974317904999999"/>
    <n v="454"/>
    <n v="256.75550661"/>
    <n v="3.3965868902"/>
    <n v="16.744081470000001"/>
    <n v="453"/>
    <n v="238.07064018"/>
    <n v="4.3291273863999997"/>
    <n v="23.736561919"/>
    <n v="461"/>
    <n v="918.01084599000001"/>
    <n v="15.004029527"/>
    <n v="12.288424353"/>
    <n v="3420"/>
    <n v="151"/>
    <n v="3.6586628359"/>
    <n v="16.581619064000002"/>
    <n v="623"/>
    <n v="7.3920000000000003"/>
    <n v="3.3399166500000001E-2"/>
    <n v="10.975758277000001"/>
    <n v="3400"/>
    <n v="37.711794118"/>
    <n v="-2.1278091840000002"/>
    <n v="14.424100170000001"/>
  </r>
  <r>
    <x v="2"/>
    <x v="16"/>
    <n v="0.49760896090000001"/>
    <n v="3609"/>
    <n v="6587.6134663000003"/>
    <n v="6369"/>
    <n v="197.21452818"/>
    <n v="30.405599308999999"/>
    <n v="439"/>
    <n v="254.83143508000001"/>
    <n v="3.8345172686"/>
    <n v="16.295825895"/>
    <n v="438"/>
    <n v="237.59360731000001"/>
    <n v="4.4317526712999999"/>
    <n v="23.354569453"/>
    <n v="440"/>
    <n v="911.28636363999999"/>
    <n v="15.280575296"/>
    <n v="11.688905369"/>
    <n v="3609"/>
    <n v="149"/>
    <n v="3.3895098224"/>
    <n v="16.17284347"/>
    <n v="753"/>
    <n v="7.3440000000000003"/>
    <n v="2.34137045E-2"/>
    <n v="10.945567452000001"/>
    <n v="3569"/>
    <n v="37.099467638"/>
    <n v="-2.0608281690000001"/>
    <n v="14.076957066"/>
  </r>
  <r>
    <x v="2"/>
    <x v="17"/>
    <n v="0.56516991959999996"/>
    <n v="3451"/>
    <n v="6678.2297884999998"/>
    <n v="6188"/>
    <n v="198.55208468000001"/>
    <n v="31.120418713999999"/>
    <n v="536"/>
    <n v="250.47574627"/>
    <n v="3.7169394381999998"/>
    <n v="17.272771390999999"/>
    <n v="535"/>
    <n v="240.45046729000001"/>
    <n v="4.3989707356999999"/>
    <n v="23.985890702999999"/>
    <n v="538"/>
    <n v="910.76394052000001"/>
    <n v="15.818294755"/>
    <n v="11.903042487"/>
    <n v="3451"/>
    <n v="149"/>
    <n v="3.0599597087000001"/>
    <n v="16.880704530999999"/>
    <n v="802"/>
    <n v="7.1660000000000004"/>
    <n v="3.11941027E-2"/>
    <n v="11.492808654999999"/>
    <n v="3415"/>
    <n v="37.416427526"/>
    <n v="-2.2668844969999999"/>
    <n v="14.724391800999999"/>
  </r>
  <r>
    <x v="2"/>
    <x v="18"/>
    <n v="0.45599542580000002"/>
    <n v="3602"/>
    <n v="6569.6349250000003"/>
    <n v="6516"/>
    <n v="200.23165438999999"/>
    <n v="29.987906077000002"/>
    <n v="382"/>
    <n v="252.54188482000001"/>
    <n v="3.9270518461999999"/>
    <n v="15.944161077"/>
    <n v="383"/>
    <n v="242.33942558999999"/>
    <n v="4.6977899907999996"/>
    <n v="23.099132177000001"/>
    <n v="385"/>
    <n v="915.38961039000003"/>
    <n v="17.063038487"/>
    <n v="11.089863547"/>
    <n v="3602"/>
    <n v="151"/>
    <n v="3.0312838501999999"/>
    <n v="16.000228123999999"/>
    <n v="771"/>
    <n v="7.1859999999999999"/>
    <n v="1.09223564E-2"/>
    <n v="11.165674438"/>
    <n v="3575"/>
    <n v="35.503384615000002"/>
    <n v="-1.896767345"/>
    <n v="14.027340703"/>
  </r>
  <r>
    <x v="2"/>
    <x v="19"/>
    <n v="0.47200086759999998"/>
    <n v="3580"/>
    <n v="6753.1877095"/>
    <n v="6735"/>
    <n v="220.96919525000001"/>
    <n v="30.311431032000002"/>
    <n v="348"/>
    <n v="254.80172414"/>
    <n v="3.8425982143000001"/>
    <n v="16.65556875"/>
    <n v="349"/>
    <n v="248.82808023000001"/>
    <n v="5.2343577476999998"/>
    <n v="23.673778041999999"/>
    <n v="350"/>
    <n v="932.35142857000005"/>
    <n v="18.404862261000002"/>
    <n v="11.060427150000001"/>
    <n v="3580"/>
    <n v="150"/>
    <n v="2.447671868"/>
    <n v="16.505218012"/>
    <n v="772"/>
    <n v="7.2119999999999997"/>
    <n v="2.3149074299999999E-2"/>
    <n v="11.378621874"/>
    <n v="3556"/>
    <n v="34.623340831999997"/>
    <n v="-1.0542033420000001"/>
    <n v="14.270162837999999"/>
  </r>
  <r>
    <x v="2"/>
    <x v="20"/>
    <n v="0.47516923080000001"/>
    <n v="3363"/>
    <n v="6934.2075527999996"/>
    <n v="6549"/>
    <n v="239.21424644999999"/>
    <n v="29.174793097999999"/>
    <n v="325"/>
    <n v="259.20923076999998"/>
    <n v="4.6714669934000002"/>
    <n v="15.784769796000001"/>
    <n v="329"/>
    <n v="242.71428571000001"/>
    <n v="5.5531621332999999"/>
    <n v="22.664498625"/>
    <n v="329"/>
    <n v="923.63525835999997"/>
    <n v="19.221151446"/>
    <n v="10.267386983"/>
    <n v="3363"/>
    <n v="149"/>
    <n v="2.439405013"/>
    <n v="15.487120433999999"/>
    <n v="714"/>
    <n v="6.9660000000000002"/>
    <n v="-7.0430129999999999E-3"/>
    <n v="10.938731417"/>
    <n v="3342"/>
    <n v="31.995451825"/>
    <n v="-2.2684531369999998"/>
    <n v="13.166877081999999"/>
  </r>
  <r>
    <x v="2"/>
    <x v="21"/>
    <n v="0.46761519159999998"/>
    <n v="3171"/>
    <n v="6971.5298013000001"/>
    <n v="6384"/>
    <n v="204.95518797"/>
    <n v="28.473502663000001"/>
    <n v="346"/>
    <n v="253.24566474"/>
    <n v="3.6487911432"/>
    <n v="15.646730528000001"/>
    <n v="346"/>
    <n v="249.10115607"/>
    <n v="4.8461183200000004"/>
    <n v="22.237419840000001"/>
    <n v="346"/>
    <n v="932.66184970999996"/>
    <n v="20.573339674"/>
    <n v="10.053563754000001"/>
    <n v="3171"/>
    <n v="145"/>
    <n v="1.7840683493"/>
    <n v="15.090582535999999"/>
    <n v="705"/>
    <n v="6.9569999999999999"/>
    <n v="-2.8231139999999998E-2"/>
    <n v="10.991352327"/>
    <n v="3114"/>
    <n v="27.819974309999999"/>
    <n v="-4.6339160509999999"/>
    <n v="12.533846328999999"/>
  </r>
  <r>
    <x v="2"/>
    <x v="22"/>
    <n v="0.49434910859999998"/>
    <n v="2738"/>
    <n v="7041.9061358999998"/>
    <n v="6043"/>
    <n v="213.94131557"/>
    <n v="27.560714049000001"/>
    <n v="368"/>
    <n v="258.07336957000001"/>
    <n v="3.9307770225000001"/>
    <n v="15.619341843999999"/>
    <n v="370"/>
    <n v="252.16756756999999"/>
    <n v="4.8122094023999997"/>
    <n v="21.547371296000001"/>
    <n v="370"/>
    <n v="949.12162162000004"/>
    <n v="17.636554565000001"/>
    <n v="9.7284989383999996"/>
    <n v="2738"/>
    <n v="143"/>
    <n v="1.4986471173"/>
    <n v="14.535904407"/>
    <n v="693"/>
    <n v="6.734"/>
    <n v="-2.5076955000000001E-2"/>
    <n v="10.813072030000001"/>
    <n v="2694"/>
    <n v="24.6359317"/>
    <n v="-6.3048259350000002"/>
    <n v="11.779469044000001"/>
  </r>
  <r>
    <x v="2"/>
    <x v="23"/>
    <n v="0.61512457450000002"/>
    <n v="2497"/>
    <n v="7275.1846214999996"/>
    <n v="5726"/>
    <n v="261.19282744999998"/>
    <n v="26.564725636999999"/>
    <n v="292"/>
    <n v="253.70890410999999"/>
    <n v="4.0035661172000001"/>
    <n v="15.132877411000001"/>
    <n v="294"/>
    <n v="247.60204082000001"/>
    <n v="5.5990407058000002"/>
    <n v="20.889595213"/>
    <n v="294"/>
    <n v="938.7414966"/>
    <n v="19.088885227999999"/>
    <n v="8.7115670562999998"/>
    <n v="2497"/>
    <n v="138"/>
    <n v="1.5159275970999999"/>
    <n v="13.506887373"/>
    <n v="661"/>
    <n v="6.8259999999999996"/>
    <n v="-3.3598719999999999E-2"/>
    <n v="10.003015283"/>
    <n v="2382"/>
    <n v="21.769395465999999"/>
    <n v="-7.1278034430000003"/>
    <n v="10.583108835000001"/>
  </r>
  <r>
    <x v="2"/>
    <x v="24"/>
    <n v="0.7138504483"/>
    <n v="1417"/>
    <n v="7512.9047283"/>
    <n v="4936"/>
    <n v="259.63383712000001"/>
    <n v="22.773402350000001"/>
    <n v="157"/>
    <n v="252.89171974999999"/>
    <n v="4.7238578103000002"/>
    <n v="13.264154987"/>
    <n v="157"/>
    <n v="228.01910828000001"/>
    <n v="5.7347382496000003"/>
    <n v="18.197848865000001"/>
    <n v="157"/>
    <n v="884.9044586"/>
    <n v="18.879081662000001"/>
    <n v="7.4435414207999999"/>
    <n v="1417"/>
    <n v="127"/>
    <n v="1.2279764849000001"/>
    <n v="11.575521792"/>
    <n v="369"/>
    <n v="6.5220000000000002"/>
    <n v="-4.2151144000000001E-2"/>
    <n v="8.7140513058"/>
    <n v="603"/>
    <n v="21.760696517"/>
    <n v="-6.9355701649999997"/>
    <n v="8.8295140741000004"/>
  </r>
  <r>
    <x v="2"/>
    <x v="25"/>
    <n v="0.78202340810000004"/>
    <n v="200"/>
    <n v="7457.8149999999996"/>
    <n v="4445"/>
    <n v="252.84307537000001"/>
    <n v="18.302051744"/>
    <m/>
    <m/>
    <m/>
    <m/>
    <m/>
    <m/>
    <m/>
    <m/>
    <m/>
    <m/>
    <m/>
    <m/>
    <n v="200"/>
    <n v="111"/>
    <n v="1.1311866966999999"/>
    <n v="9.6978435175000008"/>
    <n v="89"/>
    <n v="6.35"/>
    <n v="-5.2087252000000001E-2"/>
    <n v="7.2424691979000002"/>
    <m/>
    <m/>
    <m/>
    <m/>
  </r>
  <r>
    <x v="2"/>
    <x v="26"/>
    <n v="0.81595494609999997"/>
    <m/>
    <m/>
    <n v="3700"/>
    <n v="255.44517027000001"/>
    <n v="15.659945946000001"/>
    <m/>
    <m/>
    <m/>
    <m/>
    <m/>
    <m/>
    <m/>
    <m/>
    <m/>
    <m/>
    <m/>
    <m/>
    <m/>
    <m/>
    <m/>
    <m/>
    <m/>
    <m/>
    <m/>
    <m/>
    <m/>
    <m/>
    <m/>
    <m/>
  </r>
  <r>
    <x v="2"/>
    <x v="27"/>
    <n v="1.0603644860000001"/>
    <m/>
    <m/>
    <n v="1003"/>
    <n v="263.43188435000002"/>
    <n v="14.484845463999999"/>
    <m/>
    <m/>
    <m/>
    <m/>
    <m/>
    <m/>
    <m/>
    <m/>
    <m/>
    <m/>
    <m/>
    <m/>
    <m/>
    <m/>
    <m/>
    <m/>
    <m/>
    <m/>
    <m/>
    <m/>
    <m/>
    <m/>
    <m/>
    <m/>
  </r>
  <r>
    <x v="3"/>
    <x v="1"/>
    <n v="0.29610526320000002"/>
    <n v="60"/>
    <n v="3839.7833332999999"/>
    <n v="71"/>
    <n v="-75.240140850000003"/>
    <n v="35.106859155000002"/>
    <m/>
    <m/>
    <m/>
    <m/>
    <m/>
    <m/>
    <m/>
    <m/>
    <m/>
    <m/>
    <m/>
    <m/>
    <n v="60"/>
    <n v="130"/>
    <n v="0.66767605630000004"/>
    <n v="16.596971831000001"/>
    <m/>
    <m/>
    <m/>
    <m/>
    <n v="58"/>
    <n v="45.653448275999999"/>
    <n v="-0.28885714299999998"/>
    <n v="11.412285713999999"/>
  </r>
  <r>
    <x v="3"/>
    <x v="2"/>
    <n v="0"/>
    <m/>
    <m/>
    <n v="58"/>
    <n v="-3.6755172410000001"/>
    <n v="31.638103447999999"/>
    <m/>
    <m/>
    <m/>
    <m/>
    <m/>
    <m/>
    <m/>
    <m/>
    <m/>
    <m/>
    <m/>
    <m/>
    <m/>
    <m/>
    <m/>
    <m/>
    <m/>
    <m/>
    <m/>
    <m/>
    <m/>
    <m/>
    <m/>
    <m/>
  </r>
  <r>
    <x v="3"/>
    <x v="3"/>
    <n v="6.7586206999999997E-3"/>
    <n v="69"/>
    <n v="4334.0434783000001"/>
    <n v="82"/>
    <n v="-30.95243902"/>
    <n v="31.144024389999998"/>
    <m/>
    <m/>
    <m/>
    <m/>
    <m/>
    <m/>
    <m/>
    <m/>
    <m/>
    <m/>
    <m/>
    <m/>
    <n v="69"/>
    <n v="131"/>
    <n v="1.5287195121999999"/>
    <n v="12.660195121999999"/>
    <m/>
    <m/>
    <m/>
    <m/>
    <n v="69"/>
    <n v="50.533333333000002"/>
    <n v="0.1760609756"/>
    <n v="9.4304390244"/>
  </r>
  <r>
    <x v="3"/>
    <x v="4"/>
    <n v="0"/>
    <n v="83"/>
    <n v="4316.8313252999997"/>
    <n v="105"/>
    <n v="-37.275142860000003"/>
    <n v="33.131295238"/>
    <m/>
    <m/>
    <m/>
    <m/>
    <m/>
    <m/>
    <m/>
    <m/>
    <m/>
    <m/>
    <m/>
    <m/>
    <n v="83"/>
    <n v="129"/>
    <n v="1.8792285714000001"/>
    <n v="14.781142857000001"/>
    <m/>
    <m/>
    <m/>
    <m/>
    <n v="82"/>
    <n v="36.141463414999997"/>
    <n v="3.2361904800000001E-2"/>
    <n v="11.838761905"/>
  </r>
  <r>
    <x v="3"/>
    <x v="5"/>
    <n v="0.11276150629999999"/>
    <n v="115"/>
    <n v="4749.8260870000004"/>
    <n v="153"/>
    <n v="-29.898954249999999"/>
    <n v="33.413705882000002"/>
    <m/>
    <m/>
    <m/>
    <m/>
    <m/>
    <m/>
    <m/>
    <m/>
    <m/>
    <m/>
    <m/>
    <m/>
    <n v="115"/>
    <n v="128"/>
    <n v="0.87716993460000003"/>
    <n v="16.492052288"/>
    <m/>
    <m/>
    <m/>
    <m/>
    <n v="115"/>
    <n v="39.841739130000001"/>
    <n v="3.6411764700000002E-2"/>
    <n v="13.858941176"/>
  </r>
  <r>
    <x v="3"/>
    <x v="6"/>
    <n v="8.4670329700000005E-2"/>
    <n v="214"/>
    <n v="5015.0887849999999"/>
    <n v="258"/>
    <n v="24.992093022999999"/>
    <n v="32.311496124000001"/>
    <m/>
    <m/>
    <m/>
    <m/>
    <m/>
    <m/>
    <m/>
    <m/>
    <m/>
    <m/>
    <m/>
    <m/>
    <n v="214"/>
    <n v="136"/>
    <n v="0.38889147289999998"/>
    <n v="14.000383721"/>
    <m/>
    <m/>
    <m/>
    <m/>
    <n v="210"/>
    <n v="41.316666667"/>
    <n v="-5.7362200000000002E-3"/>
    <n v="11.825333858"/>
  </r>
  <r>
    <x v="3"/>
    <x v="7"/>
    <n v="0.2167268041"/>
    <n v="173"/>
    <n v="4976.3757224999999"/>
    <n v="276"/>
    <n v="14.952862318999999"/>
    <n v="32.119463768000003"/>
    <m/>
    <m/>
    <m/>
    <m/>
    <m/>
    <m/>
    <m/>
    <m/>
    <m/>
    <m/>
    <m/>
    <m/>
    <n v="173"/>
    <n v="138"/>
    <n v="1.5904275362"/>
    <n v="15.896286232"/>
    <m/>
    <m/>
    <m/>
    <m/>
    <n v="167"/>
    <n v="40.688622754000001"/>
    <n v="0.17612592590000001"/>
    <n v="13.801013704000001"/>
  </r>
  <r>
    <x v="3"/>
    <x v="8"/>
    <n v="0.32906158359999998"/>
    <n v="158"/>
    <n v="5101.5822785"/>
    <n v="237"/>
    <n v="25.931181434999999"/>
    <n v="32.856459915999999"/>
    <m/>
    <m/>
    <m/>
    <m/>
    <m/>
    <m/>
    <m/>
    <m/>
    <m/>
    <m/>
    <m/>
    <m/>
    <n v="158"/>
    <n v="146"/>
    <n v="1.7452109705000001"/>
    <n v="15.934894515"/>
    <m/>
    <m/>
    <m/>
    <m/>
    <n v="157"/>
    <n v="38.561783439000003"/>
    <n v="0.1154255319"/>
    <n v="13.736026383"/>
  </r>
  <r>
    <x v="3"/>
    <x v="9"/>
    <n v="0.16380697050000001"/>
    <n v="232"/>
    <n v="5205.0387930999996"/>
    <n v="294"/>
    <n v="66.942993197000007"/>
    <n v="35.223510204"/>
    <m/>
    <m/>
    <m/>
    <m/>
    <m/>
    <m/>
    <m/>
    <m/>
    <m/>
    <m/>
    <m/>
    <m/>
    <n v="232"/>
    <n v="143"/>
    <n v="2.0534591836999998"/>
    <n v="17.945319728000001"/>
    <m/>
    <m/>
    <m/>
    <m/>
    <n v="224"/>
    <n v="35.399107143000002"/>
    <n v="-4.7775862000000002E-2"/>
    <n v="15.813516551999999"/>
  </r>
  <r>
    <x v="3"/>
    <x v="10"/>
    <n v="0.13160092809999999"/>
    <n v="216"/>
    <n v="5259.8657407000001"/>
    <n v="308"/>
    <n v="25.43461039"/>
    <n v="35.098516234000002"/>
    <m/>
    <m/>
    <m/>
    <m/>
    <m/>
    <m/>
    <m/>
    <m/>
    <m/>
    <m/>
    <m/>
    <m/>
    <n v="216"/>
    <n v="141"/>
    <n v="2.7138896103999999"/>
    <n v="18.525262987000001"/>
    <m/>
    <m/>
    <m/>
    <m/>
    <n v="209"/>
    <n v="34.083732056999999"/>
    <n v="-0.35836928099999998"/>
    <n v="16.271278758000001"/>
  </r>
  <r>
    <x v="3"/>
    <x v="11"/>
    <n v="3.8793418599999997E-2"/>
    <n v="232"/>
    <n v="5130.0301724000001"/>
    <n v="361"/>
    <n v="141.28252078"/>
    <n v="32.275235457000001"/>
    <m/>
    <m/>
    <m/>
    <m/>
    <m/>
    <m/>
    <m/>
    <m/>
    <m/>
    <m/>
    <m/>
    <m/>
    <n v="232"/>
    <n v="149"/>
    <n v="3.2343822714999999"/>
    <n v="16.918229917000001"/>
    <m/>
    <m/>
    <m/>
    <m/>
    <n v="227"/>
    <n v="34.618061674000003"/>
    <n v="0.41610584960000002"/>
    <n v="15.120848747"/>
  </r>
  <r>
    <x v="3"/>
    <x v="12"/>
    <n v="7.7941653200000002E-2"/>
    <n v="284"/>
    <n v="5094.4542253999998"/>
    <n v="450"/>
    <n v="148.14946667000001"/>
    <n v="31.922979999999999"/>
    <m/>
    <m/>
    <m/>
    <m/>
    <m/>
    <m/>
    <m/>
    <m/>
    <m/>
    <m/>
    <m/>
    <m/>
    <n v="284"/>
    <n v="153"/>
    <n v="2.9709844444"/>
    <n v="15.996951111"/>
    <m/>
    <m/>
    <m/>
    <m/>
    <n v="279"/>
    <n v="35.344444443999997"/>
    <n v="-0.44111235999999998"/>
    <n v="14.44647236"/>
  </r>
  <r>
    <x v="3"/>
    <x v="13"/>
    <n v="0.1398798799"/>
    <n v="310"/>
    <n v="5168.2838709999996"/>
    <n v="491"/>
    <n v="178.90281059"/>
    <n v="31.867718941"/>
    <m/>
    <m/>
    <m/>
    <m/>
    <m/>
    <m/>
    <m/>
    <m/>
    <m/>
    <m/>
    <m/>
    <m/>
    <n v="310"/>
    <n v="150"/>
    <n v="1.9770897959"/>
    <n v="15.519751019999999"/>
    <m/>
    <m/>
    <m/>
    <m/>
    <n v="307"/>
    <n v="38.619869706999999"/>
    <n v="-0.14082004100000001"/>
    <n v="13.842089775"/>
  </r>
  <r>
    <x v="3"/>
    <x v="14"/>
    <n v="8.9539568299999997E-2"/>
    <n v="364"/>
    <n v="5067.1071429000003"/>
    <n v="501"/>
    <n v="170.24570858000001"/>
    <n v="33.259676646999999"/>
    <m/>
    <m/>
    <m/>
    <m/>
    <m/>
    <m/>
    <m/>
    <m/>
    <m/>
    <m/>
    <m/>
    <m/>
    <n v="364"/>
    <n v="158"/>
    <n v="2.3468602794"/>
    <n v="15.612361277"/>
    <m/>
    <m/>
    <m/>
    <m/>
    <n v="356"/>
    <n v="33.140730337000001"/>
    <n v="0.18888709679999999"/>
    <n v="14.591164515999999"/>
  </r>
  <r>
    <x v="3"/>
    <x v="15"/>
    <n v="5.66034755E-2"/>
    <n v="290"/>
    <n v="4992.7793103000004"/>
    <n v="448"/>
    <n v="103.62691964"/>
    <n v="30.550145089000001"/>
    <m/>
    <m/>
    <m/>
    <m/>
    <m/>
    <m/>
    <m/>
    <m/>
    <m/>
    <m/>
    <m/>
    <m/>
    <n v="290"/>
    <n v="150"/>
    <n v="0.84283705360000005"/>
    <n v="14.228848213999999"/>
    <m/>
    <m/>
    <m/>
    <m/>
    <n v="285"/>
    <n v="36.174736842000002"/>
    <n v="0.1952883295"/>
    <n v="13.138882608999999"/>
  </r>
  <r>
    <x v="3"/>
    <x v="16"/>
    <n v="0.1377777778"/>
    <n v="308"/>
    <n v="5298.7175324999998"/>
    <n v="450"/>
    <n v="166.97975556"/>
    <n v="31.485644443999998"/>
    <m/>
    <m/>
    <m/>
    <m/>
    <m/>
    <m/>
    <m/>
    <m/>
    <m/>
    <m/>
    <m/>
    <m/>
    <n v="308"/>
    <n v="151"/>
    <n v="1.0956177778"/>
    <n v="14.737017778"/>
    <m/>
    <m/>
    <m/>
    <m/>
    <n v="306"/>
    <n v="35.475490196000003"/>
    <n v="0.32104494379999998"/>
    <n v="13.560333483000001"/>
  </r>
  <r>
    <x v="3"/>
    <x v="17"/>
    <n v="0.181300716"/>
    <n v="373"/>
    <n v="5309.1233243999995"/>
    <n v="588"/>
    <n v="249.58141155999999"/>
    <n v="32.016352040999998"/>
    <m/>
    <m/>
    <m/>
    <m/>
    <m/>
    <m/>
    <m/>
    <m/>
    <m/>
    <m/>
    <m/>
    <m/>
    <n v="373"/>
    <n v="157"/>
    <n v="2.0349030612000001"/>
    <n v="15.074489796"/>
    <m/>
    <m/>
    <m/>
    <m/>
    <n v="371"/>
    <n v="36.098652291000001"/>
    <n v="0.81852568489999999"/>
    <n v="13.615478424999999"/>
  </r>
  <r>
    <x v="3"/>
    <x v="18"/>
    <n v="0.1806711409"/>
    <n v="313"/>
    <n v="5131.4856229999996"/>
    <n v="472"/>
    <n v="173.00002119000001"/>
    <n v="30.337953389999999"/>
    <m/>
    <m/>
    <m/>
    <m/>
    <m/>
    <m/>
    <m/>
    <m/>
    <m/>
    <m/>
    <m/>
    <m/>
    <n v="313"/>
    <n v="147"/>
    <n v="1.2035233051000001"/>
    <n v="13.578103814"/>
    <m/>
    <m/>
    <m/>
    <m/>
    <n v="308"/>
    <n v="33.621428571000003"/>
    <n v="0.75446236560000002"/>
    <n v="11.708412472999999"/>
  </r>
  <r>
    <x v="3"/>
    <x v="19"/>
    <n v="0.2188943089"/>
    <n v="241"/>
    <n v="4948.4398339999998"/>
    <n v="378"/>
    <n v="133.18349205999999"/>
    <n v="27.881261904999999"/>
    <m/>
    <m/>
    <m/>
    <m/>
    <m/>
    <m/>
    <m/>
    <m/>
    <m/>
    <m/>
    <m/>
    <m/>
    <n v="241"/>
    <n v="140"/>
    <n v="0.68401326259999995"/>
    <n v="12.554063660000001"/>
    <m/>
    <m/>
    <m/>
    <m/>
    <n v="233"/>
    <n v="32.596137339000002"/>
    <n v="1.0890374331999999"/>
    <n v="10.336196256999999"/>
  </r>
  <r>
    <x v="3"/>
    <x v="20"/>
    <n v="5.5888501700000003E-2"/>
    <n v="195"/>
    <n v="4885.2974359"/>
    <n v="365"/>
    <n v="123.19791781000001"/>
    <n v="22.438098629999999"/>
    <m/>
    <m/>
    <m/>
    <m/>
    <m/>
    <m/>
    <m/>
    <m/>
    <m/>
    <m/>
    <m/>
    <m/>
    <n v="195"/>
    <n v="142"/>
    <n v="0.61175616440000002"/>
    <n v="9.3869890410999997"/>
    <m/>
    <m/>
    <m/>
    <m/>
    <n v="192"/>
    <n v="27.584895833000001"/>
    <n v="0.3923454039"/>
    <n v="7.8478746517999998"/>
  </r>
  <r>
    <x v="3"/>
    <x v="21"/>
    <n v="9.9866666699999995E-2"/>
    <n v="205"/>
    <n v="5043.9073171"/>
    <n v="463"/>
    <n v="126.07434125"/>
    <n v="20.029328293999999"/>
    <m/>
    <m/>
    <m/>
    <m/>
    <m/>
    <m/>
    <m/>
    <m/>
    <m/>
    <m/>
    <m/>
    <m/>
    <n v="205"/>
    <n v="136"/>
    <n v="1.3040215983000001"/>
    <n v="8.0545421166000004"/>
    <m/>
    <m/>
    <m/>
    <m/>
    <n v="199"/>
    <n v="25.151256280999998"/>
    <n v="-0.454281659"/>
    <n v="6.8754707424000001"/>
  </r>
  <r>
    <x v="3"/>
    <x v="22"/>
    <n v="0.20219015279999999"/>
    <n v="182"/>
    <n v="5297.1868132"/>
    <n v="380"/>
    <n v="141.57107894999999"/>
    <n v="21.519463158000001"/>
    <m/>
    <m/>
    <m/>
    <m/>
    <m/>
    <m/>
    <m/>
    <m/>
    <m/>
    <m/>
    <m/>
    <m/>
    <n v="182"/>
    <n v="131"/>
    <n v="1.0888518518999999"/>
    <n v="8.7808518518999996"/>
    <m/>
    <m/>
    <m/>
    <m/>
    <n v="180"/>
    <n v="24.684444444"/>
    <n v="-1.202037333"/>
    <n v="6.6664565332999999"/>
  </r>
  <r>
    <x v="3"/>
    <x v="23"/>
    <n v="5.9444444399999997E-2"/>
    <n v="148"/>
    <n v="5353.6486486000003"/>
    <n v="329"/>
    <n v="112.20203647"/>
    <n v="19.181103343"/>
    <m/>
    <m/>
    <m/>
    <m/>
    <m/>
    <m/>
    <m/>
    <m/>
    <m/>
    <m/>
    <m/>
    <m/>
    <n v="148"/>
    <n v="117"/>
    <n v="0.48439209729999999"/>
    <n v="7.4783465046000002"/>
    <m/>
    <m/>
    <m/>
    <m/>
    <n v="137"/>
    <n v="20.314598539999999"/>
    <n v="-1.691678019"/>
    <n v="5.5529436532999998"/>
  </r>
  <r>
    <x v="3"/>
    <x v="24"/>
    <n v="4.68583162E-2"/>
    <n v="71"/>
    <n v="5334.9436619999997"/>
    <n v="318"/>
    <n v="139.80144654"/>
    <n v="13.972503144999999"/>
    <m/>
    <m/>
    <m/>
    <m/>
    <m/>
    <m/>
    <m/>
    <m/>
    <m/>
    <m/>
    <m/>
    <m/>
    <n v="71"/>
    <n v="109"/>
    <n v="0.67553459120000003"/>
    <n v="5.6997044025000001"/>
    <m/>
    <m/>
    <m/>
    <m/>
    <m/>
    <m/>
    <m/>
    <m/>
  </r>
  <r>
    <x v="3"/>
    <x v="25"/>
    <n v="5.4481605400000001E-2"/>
    <m/>
    <m/>
    <n v="150"/>
    <n v="109.578"/>
    <n v="10.591086667000001"/>
    <m/>
    <m/>
    <m/>
    <m/>
    <m/>
    <m/>
    <m/>
    <m/>
    <m/>
    <m/>
    <m/>
    <m/>
    <m/>
    <m/>
    <m/>
    <m/>
    <m/>
    <m/>
    <m/>
    <m/>
    <m/>
    <m/>
    <m/>
    <m/>
  </r>
  <r>
    <x v="3"/>
    <x v="26"/>
    <n v="8.1074380200000004E-2"/>
    <m/>
    <m/>
    <n v="135"/>
    <n v="167.91362963"/>
    <n v="10.69037037"/>
    <m/>
    <m/>
    <m/>
    <m/>
    <m/>
    <m/>
    <m/>
    <m/>
    <m/>
    <m/>
    <m/>
    <m/>
    <m/>
    <m/>
    <m/>
    <m/>
    <m/>
    <m/>
    <m/>
    <m/>
    <m/>
    <m/>
    <m/>
    <m/>
  </r>
  <r>
    <x v="4"/>
    <x v="0"/>
    <n v="4.0257731999999997E-2"/>
    <n v="146"/>
    <n v="3290.6301370000001"/>
    <n v="166"/>
    <n v="-23.243795179999999"/>
    <n v="33.710072289000003"/>
    <m/>
    <m/>
    <m/>
    <m/>
    <m/>
    <m/>
    <m/>
    <m/>
    <m/>
    <m/>
    <m/>
    <m/>
    <n v="146"/>
    <n v="124"/>
    <n v="1.0241566264999999"/>
    <n v="18.333825301000001"/>
    <m/>
    <m/>
    <m/>
    <m/>
    <n v="146"/>
    <n v="40.711643836"/>
    <n v="0.93848192770000005"/>
    <n v="15.194084337"/>
  </r>
  <r>
    <x v="4"/>
    <x v="1"/>
    <n v="3.5339366499999997E-2"/>
    <n v="177"/>
    <n v="3130.4180790999999"/>
    <n v="194"/>
    <n v="-72.130103090000006"/>
    <n v="32.938752577000002"/>
    <m/>
    <m/>
    <m/>
    <m/>
    <m/>
    <m/>
    <m/>
    <m/>
    <m/>
    <m/>
    <m/>
    <m/>
    <n v="177"/>
    <n v="133"/>
    <n v="1.6767783505"/>
    <n v="17.856252576999999"/>
    <m/>
    <m/>
    <m/>
    <m/>
    <n v="177"/>
    <n v="33.83559322"/>
    <n v="0.69927225130000004"/>
    <n v="15.327015706999999"/>
  </r>
  <r>
    <x v="4"/>
    <x v="2"/>
    <n v="0"/>
    <n v="126"/>
    <n v="3247.9841270000002"/>
    <n v="151"/>
    <n v="3.5080132449999999"/>
    <n v="29.901231788"/>
    <m/>
    <m/>
    <m/>
    <m/>
    <m/>
    <m/>
    <m/>
    <m/>
    <m/>
    <m/>
    <m/>
    <m/>
    <n v="126"/>
    <n v="133"/>
    <n v="1.9157218543000001"/>
    <n v="14.886013244999999"/>
    <m/>
    <m/>
    <m/>
    <m/>
    <n v="125"/>
    <n v="32.924799999999998"/>
    <n v="0.44489795920000003"/>
    <n v="12.97112585"/>
  </r>
  <r>
    <x v="4"/>
    <x v="3"/>
    <n v="5.6000000000000001E-2"/>
    <n v="100"/>
    <n v="3522.82"/>
    <n v="126"/>
    <n v="-125.0462698"/>
    <n v="31.641880952000001"/>
    <m/>
    <m/>
    <m/>
    <m/>
    <m/>
    <m/>
    <m/>
    <m/>
    <m/>
    <m/>
    <m/>
    <m/>
    <n v="100"/>
    <n v="133"/>
    <n v="1.5025158729999999"/>
    <n v="15.597380952"/>
    <m/>
    <m/>
    <m/>
    <m/>
    <n v="99"/>
    <n v="39.649494949000001"/>
    <n v="0.34055999999999997"/>
    <n v="13.58272"/>
  </r>
  <r>
    <x v="4"/>
    <x v="4"/>
    <n v="4.8599221800000002E-2"/>
    <n v="125"/>
    <n v="3733.6559999999999"/>
    <n v="163"/>
    <n v="-83.823374229999999"/>
    <n v="32.546092025"/>
    <m/>
    <m/>
    <m/>
    <m/>
    <m/>
    <m/>
    <m/>
    <m/>
    <m/>
    <m/>
    <m/>
    <m/>
    <n v="125"/>
    <n v="127"/>
    <n v="1.5424723925999999"/>
    <n v="17.170012270000001"/>
    <m/>
    <m/>
    <m/>
    <m/>
    <n v="121"/>
    <n v="34.849586776999999"/>
    <n v="0.91495625000000003"/>
    <n v="15.87766875"/>
  </r>
  <r>
    <x v="4"/>
    <x v="5"/>
    <n v="4.5027472499999999E-2"/>
    <n v="159"/>
    <n v="3715.9937107000001"/>
    <n v="229"/>
    <n v="-50.153668119999999"/>
    <n v="31.491973799"/>
    <m/>
    <m/>
    <m/>
    <m/>
    <m/>
    <m/>
    <m/>
    <m/>
    <m/>
    <m/>
    <m/>
    <m/>
    <n v="159"/>
    <n v="131"/>
    <n v="1.1082445415"/>
    <n v="17.396257641999998"/>
    <m/>
    <m/>
    <m/>
    <m/>
    <n v="158"/>
    <n v="34.470253165000003"/>
    <n v="1.2760224215"/>
    <n v="15.955470851999999"/>
  </r>
  <r>
    <x v="4"/>
    <x v="6"/>
    <n v="8.0573065900000004E-2"/>
    <n v="113"/>
    <n v="3334.2035397999998"/>
    <n v="185"/>
    <n v="19.692810811000001"/>
    <n v="25.201102703"/>
    <m/>
    <m/>
    <m/>
    <m/>
    <m/>
    <m/>
    <m/>
    <m/>
    <m/>
    <m/>
    <m/>
    <m/>
    <n v="113"/>
    <n v="132"/>
    <n v="1.4477351351000001"/>
    <n v="12.658427027"/>
    <m/>
    <m/>
    <m/>
    <m/>
    <n v="112"/>
    <n v="30.821428570999998"/>
    <n v="1.2287307692"/>
    <n v="9.8782483515999999"/>
  </r>
  <r>
    <x v="4"/>
    <x v="7"/>
    <n v="0.36656050959999997"/>
    <n v="88"/>
    <n v="4001.7159090999999"/>
    <n v="246"/>
    <n v="31.231585366000001"/>
    <n v="27.771378048999999"/>
    <m/>
    <m/>
    <m/>
    <m/>
    <m/>
    <m/>
    <m/>
    <m/>
    <m/>
    <m/>
    <m/>
    <m/>
    <n v="88"/>
    <n v="146"/>
    <n v="3.9974756097999999"/>
    <n v="16.330353659"/>
    <m/>
    <m/>
    <m/>
    <m/>
    <n v="83"/>
    <n v="34.383132529999997"/>
    <n v="2.0756024590000002"/>
    <n v="13.090450819999999"/>
  </r>
  <r>
    <x v="4"/>
    <x v="8"/>
    <n v="1.3304255319"/>
    <n v="74"/>
    <n v="4687.5540541"/>
    <n v="154"/>
    <n v="-10.82350649"/>
    <n v="32.381350648999998"/>
    <m/>
    <m/>
    <m/>
    <m/>
    <m/>
    <m/>
    <m/>
    <m/>
    <m/>
    <m/>
    <m/>
    <m/>
    <n v="74"/>
    <n v="155"/>
    <n v="2.8904480519"/>
    <n v="17.867629869999998"/>
    <m/>
    <m/>
    <m/>
    <m/>
    <n v="71"/>
    <n v="37.038028169"/>
    <n v="1.7829797297000001"/>
    <n v="16.382744594999998"/>
  </r>
  <r>
    <x v="4"/>
    <x v="9"/>
    <n v="0.52838709679999996"/>
    <n v="99"/>
    <n v="4659.0404040000003"/>
    <n v="139"/>
    <n v="77.569784173000002"/>
    <n v="35.359920862999999"/>
    <m/>
    <m/>
    <m/>
    <m/>
    <m/>
    <m/>
    <m/>
    <m/>
    <m/>
    <m/>
    <m/>
    <m/>
    <n v="99"/>
    <n v="140"/>
    <n v="0.53897841729999996"/>
    <n v="19.765014388000001"/>
    <m/>
    <m/>
    <m/>
    <m/>
    <n v="95"/>
    <n v="39.188421052999999"/>
    <n v="2.6256423357999998"/>
    <n v="17.853179562000001"/>
  </r>
  <r>
    <x v="4"/>
    <x v="10"/>
    <n v="0.1964684015"/>
    <n v="85"/>
    <n v="4363.5411764999999"/>
    <n v="144"/>
    <n v="0.67951388889999997"/>
    <n v="29.107611111000001"/>
    <m/>
    <m/>
    <m/>
    <m/>
    <m/>
    <m/>
    <m/>
    <m/>
    <m/>
    <m/>
    <m/>
    <m/>
    <n v="85"/>
    <n v="149"/>
    <n v="1.2134444444000001"/>
    <n v="14.968"/>
    <m/>
    <m/>
    <m/>
    <m/>
    <n v="83"/>
    <n v="46.597590361000002"/>
    <n v="1.5138098592"/>
    <n v="13.668173943999999"/>
  </r>
  <r>
    <x v="4"/>
    <x v="11"/>
    <n v="0.55232954550000002"/>
    <n v="127"/>
    <n v="4584.8582677000004"/>
    <n v="199"/>
    <n v="139.78412059999999"/>
    <n v="32.350341708999999"/>
    <m/>
    <m/>
    <m/>
    <m/>
    <m/>
    <m/>
    <m/>
    <m/>
    <m/>
    <m/>
    <m/>
    <m/>
    <n v="127"/>
    <n v="151"/>
    <n v="1.9230353535"/>
    <n v="17.329050505000001"/>
    <m/>
    <m/>
    <m/>
    <m/>
    <n v="126"/>
    <n v="49.247619047999997"/>
    <n v="2.3700964466999999"/>
    <n v="15.809458883"/>
  </r>
  <r>
    <x v="4"/>
    <x v="12"/>
    <n v="0.68787878790000001"/>
    <n v="118"/>
    <n v="4903.7881355999998"/>
    <n v="211"/>
    <n v="229.52350711"/>
    <n v="29.43543128"/>
    <m/>
    <m/>
    <m/>
    <m/>
    <m/>
    <m/>
    <m/>
    <m/>
    <m/>
    <m/>
    <m/>
    <m/>
    <n v="118"/>
    <n v="141"/>
    <n v="1.2976618357"/>
    <n v="14.831149758"/>
    <m/>
    <m/>
    <m/>
    <m/>
    <n v="117"/>
    <n v="54.080341879999999"/>
    <n v="2.1333834950999999"/>
    <n v="13.0144"/>
  </r>
  <r>
    <x v="4"/>
    <x v="13"/>
    <n v="0.68758278149999996"/>
    <n v="112"/>
    <n v="4698.3214286000002"/>
    <n v="176"/>
    <n v="190.48301136000001"/>
    <n v="30.199926135999998"/>
    <m/>
    <m/>
    <m/>
    <m/>
    <m/>
    <m/>
    <m/>
    <m/>
    <m/>
    <m/>
    <m/>
    <m/>
    <n v="112"/>
    <n v="157"/>
    <n v="1.6488295454999999"/>
    <n v="14.914267045000001"/>
    <m/>
    <m/>
    <m/>
    <m/>
    <n v="109"/>
    <n v="44.237614679000004"/>
    <n v="2.0559364161999998"/>
    <n v="14.273912717"/>
  </r>
  <r>
    <x v="4"/>
    <x v="14"/>
    <n v="0.30694690270000002"/>
    <n v="191"/>
    <n v="4250.6073298000001"/>
    <n v="255"/>
    <n v="120.85368627"/>
    <n v="28.764627450999999"/>
    <m/>
    <m/>
    <m/>
    <m/>
    <m/>
    <m/>
    <m/>
    <m/>
    <m/>
    <m/>
    <m/>
    <m/>
    <n v="191"/>
    <n v="162"/>
    <n v="1.6975921569000001"/>
    <n v="13.137756863"/>
    <m/>
    <m/>
    <m/>
    <m/>
    <n v="190"/>
    <n v="37.030526316"/>
    <n v="1.2239212598"/>
    <n v="12.640109449000001"/>
  </r>
  <r>
    <x v="4"/>
    <x v="15"/>
    <n v="0.21089068829999999"/>
    <n v="152"/>
    <n v="4512.3289474000003"/>
    <n v="220"/>
    <n v="98.005454545000006"/>
    <n v="30.520036363999999"/>
    <m/>
    <m/>
    <m/>
    <m/>
    <m/>
    <m/>
    <m/>
    <m/>
    <m/>
    <m/>
    <m/>
    <m/>
    <n v="152"/>
    <n v="149"/>
    <n v="0.6793909091"/>
    <n v="13.954145455000001"/>
    <m/>
    <m/>
    <m/>
    <m/>
    <n v="147"/>
    <n v="35.946938776000003"/>
    <n v="1.5497830188999999"/>
    <n v="13.471108019000001"/>
  </r>
  <r>
    <x v="4"/>
    <x v="16"/>
    <n v="0.23175675679999999"/>
    <n v="137"/>
    <n v="4747.8321168000002"/>
    <n v="186"/>
    <n v="150.51252688"/>
    <n v="30.458693547999999"/>
    <m/>
    <m/>
    <m/>
    <m/>
    <m/>
    <m/>
    <m/>
    <m/>
    <m/>
    <m/>
    <m/>
    <m/>
    <n v="137"/>
    <n v="158"/>
    <n v="0.81000540539999999"/>
    <n v="13.109610811"/>
    <m/>
    <m/>
    <m/>
    <m/>
    <n v="133"/>
    <n v="42.449624059999998"/>
    <n v="1.5555549450999999"/>
    <n v="12.625628571"/>
  </r>
  <r>
    <x v="4"/>
    <x v="17"/>
    <n v="0.78802935009999997"/>
    <n v="267"/>
    <n v="4857.0936330000004"/>
    <n v="349"/>
    <n v="258.77739255"/>
    <n v="34.490464183"/>
    <m/>
    <m/>
    <m/>
    <m/>
    <m/>
    <m/>
    <m/>
    <m/>
    <m/>
    <m/>
    <m/>
    <m/>
    <n v="267"/>
    <n v="167"/>
    <n v="1.6833925501"/>
    <n v="15.510472779000001"/>
    <m/>
    <m/>
    <m/>
    <m/>
    <n v="260"/>
    <n v="42.902692307999999"/>
    <n v="2.3172341040000002"/>
    <n v="14.506908671"/>
  </r>
  <r>
    <x v="4"/>
    <x v="18"/>
    <n v="0.45865092750000003"/>
    <n v="233"/>
    <n v="4789.5107295999996"/>
    <n v="352"/>
    <n v="181.81664773"/>
    <n v="30.516701704999999"/>
    <m/>
    <m/>
    <m/>
    <m/>
    <m/>
    <m/>
    <m/>
    <m/>
    <m/>
    <m/>
    <m/>
    <m/>
    <n v="233"/>
    <n v="159"/>
    <n v="1.1738153409000001"/>
    <n v="12.864235795000001"/>
    <m/>
    <m/>
    <m/>
    <m/>
    <n v="229"/>
    <n v="46.045851528"/>
    <n v="1.9470744985999999"/>
    <n v="11.402404298"/>
  </r>
  <r>
    <x v="4"/>
    <x v="19"/>
    <n v="0.4750905433"/>
    <n v="174"/>
    <n v="4338.6781609"/>
    <n v="245"/>
    <n v="190.55302040999999"/>
    <n v="27.869273468999999"/>
    <m/>
    <m/>
    <m/>
    <m/>
    <m/>
    <m/>
    <m/>
    <m/>
    <m/>
    <m/>
    <m/>
    <m/>
    <n v="174"/>
    <n v="144"/>
    <n v="0.59473360659999996"/>
    <n v="10.744094262000001"/>
    <m/>
    <m/>
    <m/>
    <m/>
    <n v="169"/>
    <n v="38.615976330999999"/>
    <n v="2.4886042552999998"/>
    <n v="9.4761919148999993"/>
  </r>
  <r>
    <x v="4"/>
    <x v="20"/>
    <n v="0.30413881749999999"/>
    <n v="113"/>
    <n v="4253.9292034999999"/>
    <n v="185"/>
    <n v="212.69443243000001"/>
    <n v="25.232259459000002"/>
    <m/>
    <m/>
    <m/>
    <m/>
    <m/>
    <m/>
    <m/>
    <m/>
    <m/>
    <m/>
    <m/>
    <m/>
    <n v="113"/>
    <n v="142"/>
    <n v="0.64792432430000002"/>
    <n v="9.8774108108000007"/>
    <m/>
    <m/>
    <m/>
    <m/>
    <n v="110"/>
    <n v="38.169090908999998"/>
    <n v="1.5335659341000001"/>
    <n v="8.4976340658999998"/>
  </r>
  <r>
    <x v="4"/>
    <x v="21"/>
    <n v="0.48670168069999997"/>
    <n v="141"/>
    <n v="4869.0354610000004"/>
    <n v="296"/>
    <n v="261.78358107999998"/>
    <n v="23.393864865000001"/>
    <m/>
    <m/>
    <m/>
    <m/>
    <m/>
    <m/>
    <m/>
    <m/>
    <m/>
    <m/>
    <m/>
    <m/>
    <n v="141"/>
    <n v="149"/>
    <n v="1.0851283784000001"/>
    <n v="9.1569864864999992"/>
    <m/>
    <m/>
    <m/>
    <m/>
    <n v="139"/>
    <n v="31.708633094"/>
    <n v="0.92753082190000002"/>
    <n v="8.5541880136999993"/>
  </r>
  <r>
    <x v="4"/>
    <x v="22"/>
    <n v="0.31948497850000002"/>
    <n v="149"/>
    <n v="4597.7046979999996"/>
    <n v="299"/>
    <n v="189.72344482"/>
    <n v="21.296301003"/>
    <m/>
    <m/>
    <m/>
    <m/>
    <m/>
    <m/>
    <m/>
    <m/>
    <m/>
    <m/>
    <m/>
    <m/>
    <n v="149"/>
    <n v="142"/>
    <n v="0.92329765890000004"/>
    <n v="7.6891505017000004"/>
    <m/>
    <m/>
    <m/>
    <m/>
    <n v="146"/>
    <n v="26.800684931999999"/>
    <n v="8.8635135099999998E-2"/>
    <n v="6.5709047296999996"/>
  </r>
  <r>
    <x v="4"/>
    <x v="23"/>
    <n v="0.36551578950000002"/>
    <n v="94"/>
    <n v="5596.8085105999999"/>
    <n v="205"/>
    <n v="231.00268292999999"/>
    <n v="20.500658537"/>
    <m/>
    <m/>
    <m/>
    <m/>
    <m/>
    <m/>
    <m/>
    <m/>
    <m/>
    <m/>
    <m/>
    <m/>
    <n v="94"/>
    <n v="144"/>
    <n v="1.2819362745"/>
    <n v="7.7958676470999997"/>
    <m/>
    <m/>
    <m/>
    <m/>
    <n v="79"/>
    <n v="26.902531646"/>
    <n v="-0.10645049500000001"/>
    <n v="5.6896752475000003"/>
  </r>
  <r>
    <x v="4"/>
    <x v="24"/>
    <n v="0.56982673269999995"/>
    <n v="54"/>
    <n v="5703.6296296"/>
    <n v="302"/>
    <n v="335.77145695000002"/>
    <n v="17.007844371000001"/>
    <m/>
    <m/>
    <m/>
    <m/>
    <m/>
    <m/>
    <m/>
    <m/>
    <m/>
    <m/>
    <m/>
    <m/>
    <n v="54"/>
    <n v="116"/>
    <n v="1.3572947019999999"/>
    <n v="7.8442417218999996"/>
    <m/>
    <m/>
    <m/>
    <m/>
    <m/>
    <m/>
    <m/>
    <m/>
  </r>
  <r>
    <x v="4"/>
    <x v="25"/>
    <n v="0.53656765679999996"/>
    <m/>
    <m/>
    <n v="249"/>
    <n v="200.25554217000001"/>
    <n v="10.868273092000001"/>
    <m/>
    <m/>
    <m/>
    <m/>
    <m/>
    <m/>
    <m/>
    <m/>
    <m/>
    <m/>
    <m/>
    <m/>
    <m/>
    <m/>
    <m/>
    <m/>
    <m/>
    <m/>
    <m/>
    <m/>
    <m/>
    <m/>
    <m/>
    <m/>
  </r>
  <r>
    <x v="4"/>
    <x v="26"/>
    <n v="0.42380208330000002"/>
    <m/>
    <m/>
    <n v="153"/>
    <n v="200.19954247999999"/>
    <n v="9.3359477123999994"/>
    <m/>
    <m/>
    <m/>
    <m/>
    <m/>
    <m/>
    <m/>
    <m/>
    <m/>
    <m/>
    <m/>
    <m/>
    <m/>
    <m/>
    <m/>
    <m/>
    <m/>
    <m/>
    <m/>
    <m/>
    <m/>
    <m/>
    <m/>
    <m/>
  </r>
  <r>
    <x v="5"/>
    <x v="10"/>
    <n v="0"/>
    <m/>
    <m/>
    <n v="53"/>
    <n v="53.494716981000003"/>
    <n v="21.184150942999999"/>
    <m/>
    <m/>
    <m/>
    <m/>
    <m/>
    <m/>
    <m/>
    <m/>
    <m/>
    <m/>
    <m/>
    <m/>
    <m/>
    <m/>
    <m/>
    <m/>
    <m/>
    <m/>
    <m/>
    <m/>
    <m/>
    <m/>
    <m/>
    <m/>
  </r>
  <r>
    <x v="5"/>
    <x v="11"/>
    <n v="6.4052288000000001E-3"/>
    <m/>
    <m/>
    <n v="57"/>
    <n v="84.768070175000005"/>
    <n v="21.631"/>
    <m/>
    <m/>
    <m/>
    <m/>
    <m/>
    <m/>
    <m/>
    <m/>
    <m/>
    <m/>
    <m/>
    <m/>
    <m/>
    <m/>
    <m/>
    <m/>
    <m/>
    <m/>
    <m/>
    <m/>
    <m/>
    <m/>
    <m/>
    <m/>
  </r>
  <r>
    <x v="5"/>
    <x v="12"/>
    <n v="5.3841463399999998E-2"/>
    <m/>
    <m/>
    <n v="86"/>
    <n v="103.85930233000001"/>
    <n v="24.941383721000001"/>
    <m/>
    <m/>
    <m/>
    <m/>
    <m/>
    <m/>
    <m/>
    <m/>
    <m/>
    <m/>
    <m/>
    <m/>
    <m/>
    <m/>
    <m/>
    <m/>
    <m/>
    <m/>
    <m/>
    <m/>
    <m/>
    <m/>
    <m/>
    <m/>
  </r>
  <r>
    <x v="5"/>
    <x v="13"/>
    <n v="8.3105022999999997E-3"/>
    <n v="59"/>
    <n v="4391.9830507999995"/>
    <n v="104"/>
    <n v="46.400576923000003"/>
    <n v="25.291980768999998"/>
    <m/>
    <m/>
    <m/>
    <m/>
    <m/>
    <m/>
    <m/>
    <m/>
    <m/>
    <m/>
    <m/>
    <m/>
    <n v="59"/>
    <n v="123"/>
    <n v="0.31992307689999999"/>
    <n v="11.078769231000001"/>
    <m/>
    <m/>
    <m/>
    <m/>
    <n v="56"/>
    <n v="48.389285714000003"/>
    <n v="0.65958585859999996"/>
    <n v="9.0202000000000009"/>
  </r>
  <r>
    <x v="5"/>
    <x v="14"/>
    <n v="4.0000000000000001E-3"/>
    <n v="52"/>
    <n v="4332.9807692000004"/>
    <n v="100"/>
    <n v="127.0395"/>
    <n v="22.300979999999999"/>
    <m/>
    <m/>
    <m/>
    <m/>
    <m/>
    <m/>
    <m/>
    <m/>
    <m/>
    <m/>
    <m/>
    <m/>
    <n v="52"/>
    <n v="123"/>
    <n v="4.1950000000000001E-2"/>
    <n v="9.7977299999999996"/>
    <m/>
    <m/>
    <m/>
    <m/>
    <m/>
    <m/>
    <m/>
    <m/>
  </r>
  <r>
    <x v="5"/>
    <x v="15"/>
    <n v="8.2236842099999999E-2"/>
    <n v="94"/>
    <n v="4327.1170212999996"/>
    <n v="165"/>
    <n v="118.30630303"/>
    <n v="24.692418182000001"/>
    <m/>
    <m/>
    <m/>
    <m/>
    <m/>
    <m/>
    <m/>
    <m/>
    <m/>
    <m/>
    <m/>
    <m/>
    <n v="94"/>
    <n v="122"/>
    <n v="0.3670848485"/>
    <n v="11.283842423999999"/>
    <m/>
    <m/>
    <m/>
    <m/>
    <n v="87"/>
    <n v="45.788505747000002"/>
    <n v="1.2593766233999999"/>
    <n v="9.9628805195000005"/>
  </r>
  <r>
    <x v="5"/>
    <x v="16"/>
    <n v="8.2070706999999993E-3"/>
    <n v="153"/>
    <n v="4715.5620915"/>
    <n v="234"/>
    <n v="76.020940171000007"/>
    <n v="28.332294871999999"/>
    <m/>
    <m/>
    <m/>
    <m/>
    <m/>
    <m/>
    <m/>
    <m/>
    <m/>
    <m/>
    <m/>
    <m/>
    <n v="153"/>
    <n v="132"/>
    <n v="0.78761111110000004"/>
    <n v="12.979051282"/>
    <m/>
    <m/>
    <m/>
    <m/>
    <n v="147"/>
    <n v="45.494557823000001"/>
    <n v="0.98372489080000003"/>
    <n v="11.344910044000001"/>
  </r>
  <r>
    <x v="5"/>
    <x v="17"/>
    <n v="4.2420814500000001E-2"/>
    <n v="133"/>
    <n v="4645.9022556"/>
    <n v="220"/>
    <n v="70.962000000000003"/>
    <n v="25.743440909"/>
    <m/>
    <m/>
    <m/>
    <m/>
    <m/>
    <m/>
    <m/>
    <m/>
    <m/>
    <m/>
    <m/>
    <m/>
    <n v="133"/>
    <n v="139"/>
    <n v="1.0092727272999999"/>
    <n v="11.958654545"/>
    <m/>
    <m/>
    <m/>
    <m/>
    <n v="125"/>
    <n v="43.311999999999998"/>
    <n v="0.92728019319999999"/>
    <n v="10.691108696000001"/>
  </r>
  <r>
    <x v="5"/>
    <x v="18"/>
    <n v="8.7499999999999994E-2"/>
    <n v="130"/>
    <n v="4344.9769231"/>
    <n v="252"/>
    <n v="52.210039682999998"/>
    <n v="24.778734127"/>
    <m/>
    <m/>
    <m/>
    <m/>
    <m/>
    <m/>
    <m/>
    <m/>
    <m/>
    <m/>
    <m/>
    <m/>
    <n v="130"/>
    <n v="130"/>
    <n v="0.28672509959999998"/>
    <n v="11.526561752999999"/>
    <m/>
    <m/>
    <m/>
    <m/>
    <n v="123"/>
    <n v="36.579674797000003"/>
    <n v="0.78042386829999999"/>
    <n v="9.6247777778000003"/>
  </r>
  <r>
    <x v="5"/>
    <x v="19"/>
    <n v="0.17589743590000001"/>
    <n v="158"/>
    <n v="4530.6772152000003"/>
    <n v="291"/>
    <n v="40.018487972999999"/>
    <n v="24.917597938"/>
    <m/>
    <m/>
    <m/>
    <m/>
    <m/>
    <m/>
    <m/>
    <m/>
    <m/>
    <m/>
    <m/>
    <m/>
    <n v="158"/>
    <n v="127"/>
    <n v="0.64615172409999999"/>
    <n v="11.78237931"/>
    <m/>
    <m/>
    <m/>
    <m/>
    <n v="149"/>
    <n v="38.526845637999998"/>
    <n v="1.6602198582000001"/>
    <n v="10.066528722999999"/>
  </r>
  <r>
    <x v="5"/>
    <x v="20"/>
    <n v="1.4122806999999999E-2"/>
    <n v="199"/>
    <n v="4731.8391959999999"/>
    <n v="357"/>
    <n v="79.796106442999999"/>
    <n v="27.435229692"/>
    <m/>
    <m/>
    <m/>
    <m/>
    <m/>
    <m/>
    <m/>
    <m/>
    <m/>
    <m/>
    <m/>
    <m/>
    <n v="199"/>
    <n v="132"/>
    <n v="0.15174509799999999"/>
    <n v="13.589526611"/>
    <m/>
    <m/>
    <m/>
    <m/>
    <n v="194"/>
    <n v="37.4"/>
    <n v="0.99226495729999997"/>
    <n v="11.275592308"/>
  </r>
  <r>
    <x v="5"/>
    <x v="21"/>
    <n v="5.7975778499999998E-2"/>
    <n v="180"/>
    <n v="4911.7611110999997"/>
    <n v="356"/>
    <n v="91.473483146000007"/>
    <n v="24.661384830999999"/>
    <m/>
    <m/>
    <m/>
    <m/>
    <m/>
    <m/>
    <m/>
    <m/>
    <m/>
    <m/>
    <m/>
    <m/>
    <n v="180"/>
    <n v="124"/>
    <n v="0.24157584269999999"/>
    <n v="11.467188202000001"/>
    <m/>
    <m/>
    <m/>
    <m/>
    <n v="175"/>
    <n v="32.777714285999998"/>
    <n v="0.19831805159999999"/>
    <n v="9.5479189112"/>
  </r>
  <r>
    <x v="5"/>
    <x v="22"/>
    <n v="0.12043314500000001"/>
    <n v="173"/>
    <n v="4839.9942197"/>
    <n v="336"/>
    <n v="54.859761904999999"/>
    <n v="24.556452381"/>
    <m/>
    <m/>
    <m/>
    <m/>
    <m/>
    <m/>
    <m/>
    <m/>
    <m/>
    <m/>
    <m/>
    <m/>
    <n v="173"/>
    <n v="122"/>
    <n v="-0.39027976199999997"/>
    <n v="11.561166667"/>
    <m/>
    <m/>
    <m/>
    <m/>
    <n v="171"/>
    <n v="25.646198829999999"/>
    <n v="-1.2431656630000001"/>
    <n v="9.3527433734999992"/>
  </r>
  <r>
    <x v="5"/>
    <x v="23"/>
    <n v="7.7105263199999996E-2"/>
    <n v="185"/>
    <n v="5226.0540541"/>
    <n v="328"/>
    <n v="102.81143293"/>
    <n v="22.767176829"/>
    <m/>
    <m/>
    <m/>
    <m/>
    <m/>
    <m/>
    <m/>
    <m/>
    <m/>
    <m/>
    <m/>
    <m/>
    <n v="185"/>
    <n v="113"/>
    <n v="-1.0624298780000001"/>
    <n v="10.540695122000001"/>
    <m/>
    <m/>
    <m/>
    <m/>
    <n v="150"/>
    <n v="26.565999999999999"/>
    <n v="-1.891806452"/>
    <n v="7.1316696773999997"/>
  </r>
  <r>
    <x v="5"/>
    <x v="24"/>
    <n v="9.5101663599999997E-2"/>
    <n v="91"/>
    <n v="5210.1978022000003"/>
    <n v="344"/>
    <n v="108.23674419"/>
    <n v="17.265000000000001"/>
    <m/>
    <m/>
    <m/>
    <m/>
    <m/>
    <m/>
    <m/>
    <m/>
    <m/>
    <m/>
    <m/>
    <m/>
    <n v="91"/>
    <n v="113"/>
    <n v="4.8313953499999999E-2"/>
    <n v="7.9871656977000001"/>
    <m/>
    <m/>
    <m/>
    <m/>
    <m/>
    <m/>
    <m/>
    <m/>
  </r>
  <r>
    <x v="5"/>
    <x v="25"/>
    <n v="0.11038000000000001"/>
    <m/>
    <m/>
    <n v="283"/>
    <n v="115.43010601"/>
    <n v="14.227540636000001"/>
    <m/>
    <m/>
    <m/>
    <m/>
    <m/>
    <m/>
    <m/>
    <m/>
    <m/>
    <m/>
    <m/>
    <m/>
    <m/>
    <m/>
    <m/>
    <m/>
    <m/>
    <m/>
    <m/>
    <m/>
    <m/>
    <m/>
    <m/>
    <m/>
  </r>
  <r>
    <x v="5"/>
    <x v="26"/>
    <n v="0.17010245900000001"/>
    <m/>
    <m/>
    <n v="235"/>
    <n v="105.19038298"/>
    <n v="12.574468084999999"/>
    <m/>
    <m/>
    <m/>
    <m/>
    <m/>
    <m/>
    <m/>
    <m/>
    <m/>
    <m/>
    <m/>
    <m/>
    <m/>
    <m/>
    <m/>
    <m/>
    <m/>
    <m/>
    <m/>
    <m/>
    <m/>
    <m/>
    <m/>
    <m/>
  </r>
  <r>
    <x v="6"/>
    <x v="0"/>
    <n v="8.5507246000000002E-3"/>
    <m/>
    <m/>
    <n v="55"/>
    <n v="-128.27927270000001"/>
    <n v="27.164872726999999"/>
    <m/>
    <m/>
    <m/>
    <m/>
    <m/>
    <m/>
    <m/>
    <m/>
    <m/>
    <m/>
    <m/>
    <m/>
    <m/>
    <m/>
    <m/>
    <m/>
    <m/>
    <m/>
    <m/>
    <m/>
    <m/>
    <m/>
    <m/>
    <m/>
  </r>
  <r>
    <x v="6"/>
    <x v="1"/>
    <n v="3.8095238099999998E-2"/>
    <m/>
    <m/>
    <n v="50"/>
    <n v="-24.180399999999999"/>
    <n v="30.765979999999999"/>
    <m/>
    <m/>
    <m/>
    <m/>
    <m/>
    <m/>
    <m/>
    <m/>
    <m/>
    <m/>
    <m/>
    <m/>
    <m/>
    <m/>
    <m/>
    <m/>
    <m/>
    <m/>
    <m/>
    <m/>
    <m/>
    <m/>
    <m/>
    <m/>
  </r>
  <r>
    <x v="6"/>
    <x v="2"/>
    <n v="0.1761702128"/>
    <n v="62"/>
    <n v="4802.7741935000004"/>
    <n v="77"/>
    <n v="-96.831298700000005"/>
    <n v="29.770194804999999"/>
    <m/>
    <m/>
    <m/>
    <m/>
    <m/>
    <m/>
    <m/>
    <m/>
    <m/>
    <m/>
    <m/>
    <m/>
    <n v="62"/>
    <n v="144"/>
    <n v="1.1935454544999999"/>
    <n v="11.844987013000001"/>
    <m/>
    <m/>
    <m/>
    <m/>
    <n v="60"/>
    <n v="56.28"/>
    <n v="0.14550684929999999"/>
    <n v="9.1212328767000006"/>
  </r>
  <r>
    <x v="6"/>
    <x v="3"/>
    <n v="0.1936363636"/>
    <n v="54"/>
    <n v="5235.4814815"/>
    <n v="76"/>
    <n v="-40.815789469999999"/>
    <n v="29.121039474"/>
    <m/>
    <m/>
    <m/>
    <m/>
    <m/>
    <m/>
    <m/>
    <m/>
    <m/>
    <m/>
    <m/>
    <m/>
    <n v="54"/>
    <n v="157"/>
    <n v="1.0158552632"/>
    <n v="11.326723683999999"/>
    <m/>
    <m/>
    <m/>
    <m/>
    <n v="54"/>
    <n v="51.668518519000003"/>
    <n v="0.10548"/>
    <n v="9.06"/>
  </r>
  <r>
    <x v="6"/>
    <x v="4"/>
    <n v="8.6695652200000001E-2"/>
    <n v="65"/>
    <n v="5034.5384615000003"/>
    <n v="82"/>
    <n v="-68.51341463"/>
    <n v="31.418695121999999"/>
    <m/>
    <m/>
    <m/>
    <m/>
    <m/>
    <m/>
    <m/>
    <m/>
    <m/>
    <m/>
    <m/>
    <m/>
    <n v="65"/>
    <n v="149"/>
    <n v="1.0140487805"/>
    <n v="11.868768293"/>
    <m/>
    <m/>
    <m/>
    <m/>
    <n v="65"/>
    <n v="51"/>
    <n v="5.4817073199999997E-2"/>
    <n v="9.3630487804999998"/>
  </r>
  <r>
    <x v="6"/>
    <x v="5"/>
    <n v="0.26900709220000002"/>
    <n v="90"/>
    <n v="5190.7111111000004"/>
    <n v="106"/>
    <n v="61.214433962000001"/>
    <n v="33.385896226"/>
    <m/>
    <m/>
    <m/>
    <m/>
    <m/>
    <m/>
    <m/>
    <m/>
    <m/>
    <m/>
    <m/>
    <m/>
    <n v="90"/>
    <n v="151"/>
    <n v="2.1013962263999999"/>
    <n v="13.00895283"/>
    <m/>
    <m/>
    <m/>
    <m/>
    <n v="87"/>
    <n v="48.627586207"/>
    <n v="0.13870297030000001"/>
    <n v="10.546831683000001"/>
  </r>
  <r>
    <x v="6"/>
    <x v="6"/>
    <n v="0.53453333329999997"/>
    <n v="89"/>
    <n v="5007.0337079000001"/>
    <n v="119"/>
    <n v="-85.766470589999997"/>
    <n v="32.117941176000002"/>
    <m/>
    <m/>
    <m/>
    <m/>
    <m/>
    <m/>
    <m/>
    <m/>
    <m/>
    <m/>
    <m/>
    <m/>
    <n v="89"/>
    <n v="144"/>
    <n v="1.5369495797999999"/>
    <n v="12.371588235000001"/>
    <m/>
    <m/>
    <m/>
    <m/>
    <n v="84"/>
    <n v="47.840476189999997"/>
    <n v="-0.477280702"/>
    <n v="9.8885122807000005"/>
  </r>
  <r>
    <x v="6"/>
    <x v="7"/>
    <n v="0.68820689660000001"/>
    <n v="95"/>
    <n v="5201.5789474000003"/>
    <n v="122"/>
    <n v="-6.9408196719999999"/>
    <n v="35.605688524999998"/>
    <m/>
    <m/>
    <m/>
    <m/>
    <m/>
    <m/>
    <m/>
    <m/>
    <m/>
    <m/>
    <m/>
    <m/>
    <n v="95"/>
    <n v="124"/>
    <n v="0.39570491800000002"/>
    <n v="14.691778689"/>
    <m/>
    <m/>
    <m/>
    <m/>
    <n v="88"/>
    <n v="46.857954544999998"/>
    <n v="-0.86937288099999999"/>
    <n v="11.646083898000001"/>
  </r>
  <r>
    <x v="6"/>
    <x v="8"/>
    <n v="0.4126027397"/>
    <n v="68"/>
    <n v="5279.9705881999998"/>
    <n v="111"/>
    <n v="-52.794504500000002"/>
    <n v="30.646864865000001"/>
    <m/>
    <m/>
    <m/>
    <m/>
    <m/>
    <m/>
    <m/>
    <m/>
    <m/>
    <m/>
    <m/>
    <m/>
    <n v="68"/>
    <n v="130"/>
    <n v="-0.68104504499999996"/>
    <n v="12.282972973"/>
    <m/>
    <m/>
    <m/>
    <m/>
    <n v="64"/>
    <n v="39.434375000000003"/>
    <n v="-1.2642407410000001"/>
    <n v="9.9652407407000005"/>
  </r>
  <r>
    <x v="6"/>
    <x v="9"/>
    <n v="0.56877192980000002"/>
    <n v="103"/>
    <n v="5280.7475727999999"/>
    <n v="136"/>
    <n v="6.4163970588000003"/>
    <n v="33.926389706000002"/>
    <m/>
    <m/>
    <m/>
    <m/>
    <m/>
    <m/>
    <m/>
    <m/>
    <m/>
    <m/>
    <m/>
    <m/>
    <n v="103"/>
    <n v="131"/>
    <n v="-0.70157462699999995"/>
    <n v="13.395664179000001"/>
    <m/>
    <m/>
    <m/>
    <m/>
    <n v="101"/>
    <n v="46.951485149"/>
    <n v="-0.83936153800000002"/>
    <n v="10.840056153999999"/>
  </r>
  <r>
    <x v="6"/>
    <x v="10"/>
    <n v="0.44930107530000002"/>
    <n v="86"/>
    <n v="5414.0813952999997"/>
    <n v="112"/>
    <n v="-49.8125"/>
    <n v="35.594491071"/>
    <m/>
    <m/>
    <m/>
    <m/>
    <m/>
    <m/>
    <m/>
    <m/>
    <m/>
    <m/>
    <m/>
    <m/>
    <n v="86"/>
    <n v="137"/>
    <n v="-1.052705357"/>
    <n v="14.769723214000001"/>
    <m/>
    <m/>
    <m/>
    <m/>
    <n v="80"/>
    <n v="50.136249999999997"/>
    <n v="-0.80493457899999998"/>
    <n v="11.819196262"/>
  </r>
  <r>
    <x v="6"/>
    <x v="11"/>
    <n v="0.36993670890000002"/>
    <n v="81"/>
    <n v="5639.8271605"/>
    <n v="120"/>
    <n v="-13.620749999999999"/>
    <n v="34.098374999999997"/>
    <m/>
    <m/>
    <m/>
    <m/>
    <m/>
    <m/>
    <m/>
    <m/>
    <m/>
    <m/>
    <m/>
    <m/>
    <n v="81"/>
    <n v="132"/>
    <n v="-2.3773083330000002"/>
    <n v="14.800041667"/>
    <m/>
    <m/>
    <m/>
    <m/>
    <n v="78"/>
    <n v="49.215384614999998"/>
    <n v="-1.299353448"/>
    <n v="11.952810345"/>
  </r>
  <r>
    <x v="6"/>
    <x v="12"/>
    <n v="0.59994117650000001"/>
    <n v="85"/>
    <n v="6138.4470588000004"/>
    <n v="131"/>
    <n v="102.04862595"/>
    <n v="32.688709924000001"/>
    <m/>
    <m/>
    <m/>
    <m/>
    <m/>
    <m/>
    <m/>
    <m/>
    <m/>
    <m/>
    <m/>
    <m/>
    <n v="85"/>
    <n v="144"/>
    <n v="-0.339549618"/>
    <n v="12.764839694999999"/>
    <m/>
    <m/>
    <m/>
    <m/>
    <n v="82"/>
    <n v="52.709756098"/>
    <n v="-1.3239687499999999"/>
    <n v="10.475625000000001"/>
  </r>
  <r>
    <x v="6"/>
    <x v="13"/>
    <n v="0.55705426359999999"/>
    <n v="52"/>
    <n v="6350.1730768999996"/>
    <n v="83"/>
    <n v="130.93879518"/>
    <n v="31.864879517999999"/>
    <m/>
    <m/>
    <m/>
    <m/>
    <m/>
    <m/>
    <m/>
    <m/>
    <m/>
    <m/>
    <m/>
    <m/>
    <n v="52"/>
    <n v="165"/>
    <n v="0.95477108430000002"/>
    <n v="12.266987951999999"/>
    <m/>
    <m/>
    <m/>
    <m/>
    <n v="51"/>
    <n v="54.739215686000001"/>
    <n v="-1.22854321"/>
    <n v="9.7206901235000007"/>
  </r>
  <r>
    <x v="6"/>
    <x v="14"/>
    <n v="0.29542483660000002"/>
    <m/>
    <m/>
    <n v="85"/>
    <n v="136.58223529"/>
    <n v="26.160741175999998"/>
    <m/>
    <m/>
    <m/>
    <m/>
    <m/>
    <m/>
    <m/>
    <m/>
    <m/>
    <m/>
    <m/>
    <m/>
    <m/>
    <m/>
    <m/>
    <m/>
    <m/>
    <m/>
    <m/>
    <m/>
    <m/>
    <m/>
    <m/>
    <m/>
  </r>
  <r>
    <x v="6"/>
    <x v="15"/>
    <n v="0.44201257859999998"/>
    <n v="57"/>
    <n v="5491.3333333"/>
    <n v="79"/>
    <n v="227.01101266000001"/>
    <n v="29.248734176999999"/>
    <m/>
    <m/>
    <m/>
    <m/>
    <m/>
    <m/>
    <m/>
    <m/>
    <m/>
    <m/>
    <m/>
    <m/>
    <n v="57"/>
    <n v="129"/>
    <n v="-1.390936709"/>
    <n v="10.777848101"/>
    <m/>
    <m/>
    <m/>
    <m/>
    <n v="54"/>
    <n v="45.901851852"/>
    <n v="-0.88870512800000001"/>
    <n v="8.6591410256000003"/>
  </r>
  <r>
    <x v="6"/>
    <x v="16"/>
    <n v="0.25211009169999998"/>
    <m/>
    <m/>
    <n v="60"/>
    <n v="185.51533333"/>
    <n v="28.866866667"/>
    <m/>
    <m/>
    <m/>
    <m/>
    <m/>
    <m/>
    <m/>
    <m/>
    <m/>
    <m/>
    <m/>
    <m/>
    <m/>
    <m/>
    <m/>
    <m/>
    <m/>
    <m/>
    <m/>
    <m/>
    <m/>
    <m/>
    <m/>
    <m/>
  </r>
  <r>
    <x v="6"/>
    <x v="17"/>
    <n v="0.35967213110000001"/>
    <n v="55"/>
    <n v="6228.6363635999996"/>
    <n v="69"/>
    <n v="214.37550725"/>
    <n v="35.383652173999998"/>
    <m/>
    <m/>
    <m/>
    <m/>
    <m/>
    <m/>
    <m/>
    <m/>
    <m/>
    <m/>
    <m/>
    <m/>
    <n v="55"/>
    <n v="147"/>
    <n v="-1.0709855070000001"/>
    <n v="13.337927536"/>
    <m/>
    <m/>
    <m/>
    <m/>
    <n v="53"/>
    <n v="56.701886792000003"/>
    <n v="-2.39425"/>
    <n v="10.57929375"/>
  </r>
  <r>
    <x v="6"/>
    <x v="18"/>
    <n v="1.0912222222000001"/>
    <m/>
    <m/>
    <n v="58"/>
    <n v="247.81741378999999"/>
    <n v="34.506189655"/>
    <m/>
    <m/>
    <m/>
    <m/>
    <m/>
    <m/>
    <m/>
    <m/>
    <m/>
    <m/>
    <m/>
    <m/>
    <m/>
    <m/>
    <m/>
    <m/>
    <m/>
    <m/>
    <m/>
    <m/>
    <m/>
    <m/>
    <m/>
    <m/>
  </r>
  <r>
    <x v="6"/>
    <x v="19"/>
    <n v="1.1068674699000001"/>
    <m/>
    <m/>
    <n v="52"/>
    <n v="244.07019231000001"/>
    <n v="34.640692307999998"/>
    <m/>
    <m/>
    <m/>
    <m/>
    <m/>
    <m/>
    <m/>
    <m/>
    <m/>
    <m/>
    <m/>
    <m/>
    <m/>
    <m/>
    <m/>
    <m/>
    <m/>
    <m/>
    <m/>
    <m/>
    <m/>
    <m/>
    <m/>
    <m/>
  </r>
  <r>
    <x v="6"/>
    <x v="20"/>
    <n v="1.4128282828000001"/>
    <m/>
    <m/>
    <n v="64"/>
    <n v="172.92734375000001"/>
    <n v="34.269796874999997"/>
    <m/>
    <m/>
    <m/>
    <m/>
    <m/>
    <m/>
    <m/>
    <m/>
    <m/>
    <m/>
    <m/>
    <m/>
    <m/>
    <m/>
    <m/>
    <m/>
    <m/>
    <m/>
    <m/>
    <m/>
    <m/>
    <m/>
    <m/>
    <m/>
  </r>
  <r>
    <x v="6"/>
    <x v="21"/>
    <n v="1.7253846154000001"/>
    <m/>
    <m/>
    <n v="52"/>
    <n v="65.716346153999993"/>
    <n v="29.209596154"/>
    <m/>
    <m/>
    <m/>
    <m/>
    <m/>
    <m/>
    <m/>
    <m/>
    <m/>
    <m/>
    <m/>
    <m/>
    <m/>
    <m/>
    <m/>
    <m/>
    <m/>
    <m/>
    <m/>
    <m/>
    <m/>
    <m/>
    <m/>
    <m/>
  </r>
  <r>
    <x v="6"/>
    <x v="22"/>
    <n v="0.66176470590000003"/>
    <m/>
    <m/>
    <n v="65"/>
    <n v="95.174000000000007"/>
    <n v="29.854923076999999"/>
    <m/>
    <m/>
    <m/>
    <m/>
    <m/>
    <m/>
    <m/>
    <m/>
    <m/>
    <m/>
    <m/>
    <m/>
    <m/>
    <m/>
    <m/>
    <m/>
    <m/>
    <m/>
    <m/>
    <m/>
    <m/>
    <m/>
    <m/>
    <m/>
  </r>
  <r>
    <x v="6"/>
    <x v="23"/>
    <n v="0.77169491530000001"/>
    <m/>
    <m/>
    <n v="52"/>
    <n v="91.784615384999995"/>
    <n v="26.269903845999998"/>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r>
    <x v="7"/>
    <x v="28"/>
    <m/>
    <m/>
    <m/>
    <m/>
    <m/>
    <m/>
    <m/>
    <m/>
    <m/>
    <m/>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2" cacheId="14" applyNumberFormats="0" applyBorderFormats="0" applyFontFormats="0" applyPatternFormats="0" applyAlignmentFormats="0" applyWidthHeightFormats="1" dataCaption="Datos" updatedVersion="4" showMemberPropertyTips="0" useAutoFormatting="1" itemPrintTitles="1" createdVersion="1" indent="0" compact="0" compactData="0" gridDropZones="1" chartFormat="1">
  <location ref="A1:I31" firstHeaderRow="1" firstDataRow="2" firstDataCol="1"/>
  <pivotFields count="32">
    <pivotField axis="axisCol" compact="0" outline="0" subtotalTop="0" showAll="0" includeNewItemsInFilter="1">
      <items count="9">
        <item x="6"/>
        <item x="2"/>
        <item x="1"/>
        <item x="3"/>
        <item x="0"/>
        <item x="5"/>
        <item x="4"/>
        <item h="1" x="7"/>
        <item t="default"/>
      </items>
    </pivotField>
    <pivotField axis="axisRow" compact="0" outline="0" subtotalTop="0" showAll="0" includeNewItemsInFilter="1">
      <items count="30">
        <item x="0"/>
        <item x="1"/>
        <item x="2"/>
        <item x="3"/>
        <item x="4"/>
        <item x="5"/>
        <item x="6"/>
        <item x="7"/>
        <item x="8"/>
        <item x="9"/>
        <item x="10"/>
        <item x="11"/>
        <item x="12"/>
        <item x="13"/>
        <item x="14"/>
        <item x="15"/>
        <item x="16"/>
        <item x="17"/>
        <item x="18"/>
        <item x="19"/>
        <item x="20"/>
        <item x="21"/>
        <item x="22"/>
        <item x="23"/>
        <item x="24"/>
        <item x="25"/>
        <item x="26"/>
        <item x="27"/>
        <item h="1" x="28"/>
        <item t="default"/>
      </items>
    </pivotField>
    <pivotField compact="0" outline="0" subtotalTop="0" showAll="0" includeNewItemsInFilter="1"/>
    <pivotField compact="0" outline="0" subtotalTop="0" showAll="0" includeNewItemsInFilter="1"/>
    <pivotField dataField="1"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defaultSubtotal="0"/>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 compact="0" outline="0" subtotalTop="0" showAll="0" includeNewItemsInFilter="1"/>
  </pivotFields>
  <rowFields count="1">
    <field x="1"/>
  </rowFields>
  <rowItems count="29">
    <i>
      <x/>
    </i>
    <i>
      <x v="1"/>
    </i>
    <i>
      <x v="2"/>
    </i>
    <i>
      <x v="3"/>
    </i>
    <i>
      <x v="4"/>
    </i>
    <i>
      <x v="5"/>
    </i>
    <i>
      <x v="6"/>
    </i>
    <i>
      <x v="7"/>
    </i>
    <i>
      <x v="8"/>
    </i>
    <i>
      <x v="9"/>
    </i>
    <i>
      <x v="10"/>
    </i>
    <i>
      <x v="11"/>
    </i>
    <i>
      <x v="12"/>
    </i>
    <i>
      <x v="13"/>
    </i>
    <i>
      <x v="14"/>
    </i>
    <i>
      <x v="15"/>
    </i>
    <i>
      <x v="16"/>
    </i>
    <i>
      <x v="17"/>
    </i>
    <i>
      <x v="18"/>
    </i>
    <i>
      <x v="19"/>
    </i>
    <i>
      <x v="20"/>
    </i>
    <i>
      <x v="21"/>
    </i>
    <i>
      <x v="22"/>
    </i>
    <i>
      <x v="23"/>
    </i>
    <i>
      <x v="24"/>
    </i>
    <i>
      <x v="25"/>
    </i>
    <i>
      <x v="26"/>
    </i>
    <i>
      <x v="27"/>
    </i>
    <i t="grand">
      <x/>
    </i>
  </rowItems>
  <colFields count="1">
    <field x="0"/>
  </colFields>
  <colItems count="8">
    <i>
      <x/>
    </i>
    <i>
      <x v="1"/>
    </i>
    <i>
      <x v="2"/>
    </i>
    <i>
      <x v="3"/>
    </i>
    <i>
      <x v="4"/>
    </i>
    <i>
      <x v="5"/>
    </i>
    <i>
      <x v="6"/>
    </i>
    <i t="grand">
      <x/>
    </i>
  </colItems>
  <dataFields count="1">
    <dataField name="Promedio de Producción Corregida 305d_Leche" fld="4" subtotal="average" baseField="0" baseItem="64"/>
  </dataFields>
  <chartFormats count="7">
    <chartFormat chart="0" format="0" series="1">
      <pivotArea type="data" outline="0" fieldPosition="0">
        <references count="2">
          <reference field="4294967294" count="1" selected="0">
            <x v="0"/>
          </reference>
          <reference field="0" count="1" selected="0">
            <x v="0"/>
          </reference>
        </references>
      </pivotArea>
    </chartFormat>
    <chartFormat chart="0" format="1" series="1">
      <pivotArea type="data" outline="0" fieldPosition="0">
        <references count="2">
          <reference field="4294967294" count="1" selected="0">
            <x v="0"/>
          </reference>
          <reference field="0" count="1" selected="0">
            <x v="1"/>
          </reference>
        </references>
      </pivotArea>
    </chartFormat>
    <chartFormat chart="0" format="2" series="1">
      <pivotArea type="data" outline="0" fieldPosition="0">
        <references count="2">
          <reference field="4294967294" count="1" selected="0">
            <x v="0"/>
          </reference>
          <reference field="0" count="1" selected="0">
            <x v="2"/>
          </reference>
        </references>
      </pivotArea>
    </chartFormat>
    <chartFormat chart="0" format="3" series="1">
      <pivotArea type="data" outline="0" fieldPosition="0">
        <references count="2">
          <reference field="4294967294" count="1" selected="0">
            <x v="0"/>
          </reference>
          <reference field="0" count="1" selected="0">
            <x v="3"/>
          </reference>
        </references>
      </pivotArea>
    </chartFormat>
    <chartFormat chart="0" format="4" series="1">
      <pivotArea type="data" outline="0" fieldPosition="0">
        <references count="2">
          <reference field="4294967294" count="1" selected="0">
            <x v="0"/>
          </reference>
          <reference field="0" count="1" selected="0">
            <x v="4"/>
          </reference>
        </references>
      </pivotArea>
    </chartFormat>
    <chartFormat chart="0" format="5" series="1">
      <pivotArea type="data" outline="0" fieldPosition="0">
        <references count="2">
          <reference field="4294967294" count="1" selected="0">
            <x v="0"/>
          </reference>
          <reference field="0" count="1" selected="0">
            <x v="5"/>
          </reference>
        </references>
      </pivotArea>
    </chartFormat>
    <chartFormat chart="0" format="6" series="1">
      <pivotArea type="data" outline="0" fieldPosition="0">
        <references count="2">
          <reference field="4294967294" count="1" selected="0">
            <x v="0"/>
          </reference>
          <reference field="0" count="1" selected="0">
            <x v="6"/>
          </reference>
        </references>
      </pivotArea>
    </chartFormat>
  </chartFormats>
  <pivotTableStyleInfo showRowHeaders="1" showColHeaders="1" showRowStripes="0" showColStripes="0" showLastColumn="1"/>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379"/>
  <sheetViews>
    <sheetView tabSelected="1" zoomScaleNormal="100" workbookViewId="0">
      <pane xSplit="2" ySplit="10" topLeftCell="C11" activePane="bottomRight" state="frozen"/>
      <selection pane="topRight" activeCell="C1" sqref="C1"/>
      <selection pane="bottomLeft" activeCell="A5" sqref="A5"/>
      <selection pane="bottomRight" activeCell="D5" sqref="D5"/>
    </sheetView>
  </sheetViews>
  <sheetFormatPr baseColWidth="10" defaultRowHeight="12.75" x14ac:dyDescent="0.2"/>
  <cols>
    <col min="1" max="1" width="7" style="26" customWidth="1"/>
    <col min="2" max="2" width="11.42578125" style="49" customWidth="1"/>
    <col min="3" max="3" width="7.5703125" style="50" customWidth="1"/>
    <col min="4" max="4" width="8.5703125" style="51" customWidth="1"/>
    <col min="5" max="5" width="10.140625" style="53" bestFit="1" customWidth="1"/>
    <col min="6" max="6" width="9" style="78" bestFit="1" customWidth="1"/>
    <col min="7" max="7" width="7.140625" style="52" bestFit="1" customWidth="1"/>
    <col min="8" max="8" width="8.7109375" style="53" bestFit="1" customWidth="1"/>
    <col min="9" max="9" width="6.28515625" style="54" bestFit="1" customWidth="1"/>
    <col min="10" max="10" width="10.28515625" style="56" bestFit="1" customWidth="1"/>
    <col min="11" max="11" width="7.28515625" style="55" bestFit="1" customWidth="1"/>
    <col min="12" max="12" width="8.85546875" style="56" bestFit="1" customWidth="1"/>
    <col min="13" max="13" width="6.140625" style="57" bestFit="1" customWidth="1"/>
    <col min="14" max="14" width="10.140625" style="81" bestFit="1" customWidth="1"/>
    <col min="15" max="15" width="7.140625" style="58" bestFit="1" customWidth="1"/>
    <col min="16" max="16" width="8.7109375" style="59" bestFit="1" customWidth="1"/>
    <col min="17" max="19" width="8.7109375" style="87" customWidth="1"/>
    <col min="20" max="20" width="8.7109375" style="109" customWidth="1"/>
    <col min="21" max="21" width="7.28515625" style="60" bestFit="1" customWidth="1"/>
    <col min="22" max="22" width="8.85546875" style="60" bestFit="1" customWidth="1"/>
    <col min="23" max="23" width="8.28515625" style="61" bestFit="1" customWidth="1"/>
    <col min="24" max="24" width="9.85546875" style="60" customWidth="1"/>
    <col min="25" max="27" width="8.7109375" style="66" customWidth="1"/>
    <col min="28" max="28" width="8.7109375" style="84" customWidth="1"/>
    <col min="29" max="29" width="7.140625" style="62" bestFit="1" customWidth="1"/>
    <col min="30" max="30" width="5.28515625" style="63" bestFit="1" customWidth="1"/>
    <col min="31" max="31" width="8.140625" style="64" bestFit="1" customWidth="1"/>
    <col min="32" max="32" width="9.7109375" style="65" bestFit="1" customWidth="1"/>
    <col min="33" max="16384" width="11.42578125" style="66"/>
  </cols>
  <sheetData>
    <row r="1" spans="1:32" s="93" customFormat="1" ht="18.75" x14ac:dyDescent="0.3">
      <c r="A1" s="89"/>
      <c r="B1" s="90" t="s">
        <v>1</v>
      </c>
      <c r="C1" s="91"/>
      <c r="D1" s="90"/>
      <c r="E1" s="92"/>
      <c r="G1" s="94"/>
      <c r="H1" s="92"/>
      <c r="J1" s="95"/>
      <c r="K1" s="96"/>
      <c r="L1" s="92"/>
      <c r="M1" s="92"/>
      <c r="N1" s="92"/>
      <c r="O1" s="94"/>
      <c r="P1" s="92"/>
      <c r="Q1" s="92"/>
      <c r="R1" s="92"/>
      <c r="S1" s="92"/>
      <c r="T1" s="92"/>
      <c r="U1" s="92"/>
      <c r="V1" s="92"/>
      <c r="W1" s="94"/>
      <c r="X1" s="92"/>
      <c r="AD1" s="94"/>
      <c r="AE1" s="91"/>
      <c r="AF1" s="92"/>
    </row>
    <row r="2" spans="1:32" s="101" customFormat="1" ht="18.75" x14ac:dyDescent="0.3">
      <c r="A2" s="89"/>
      <c r="B2" s="97">
        <v>41897</v>
      </c>
      <c r="C2" s="98"/>
      <c r="D2" s="99" t="s">
        <v>42</v>
      </c>
      <c r="E2" s="100"/>
      <c r="G2" s="102"/>
      <c r="H2" s="100"/>
      <c r="J2" s="100"/>
      <c r="N2" s="100"/>
      <c r="O2" s="102"/>
      <c r="P2" s="100"/>
      <c r="Q2" s="100"/>
      <c r="R2" s="100"/>
      <c r="S2" s="100"/>
      <c r="T2" s="100"/>
      <c r="U2" s="100"/>
      <c r="V2" s="100"/>
      <c r="W2" s="102"/>
      <c r="X2" s="100"/>
      <c r="AD2" s="102"/>
      <c r="AE2" s="98"/>
      <c r="AF2" s="100"/>
    </row>
    <row r="3" spans="1:32" s="101" customFormat="1" ht="15" customHeight="1" x14ac:dyDescent="0.3">
      <c r="A3" s="89"/>
      <c r="B3" s="103"/>
      <c r="C3" s="98"/>
      <c r="D3" s="99" t="s">
        <v>43</v>
      </c>
      <c r="E3" s="100"/>
      <c r="G3" s="102"/>
      <c r="H3" s="100"/>
      <c r="J3" s="100"/>
      <c r="K3" s="102"/>
      <c r="L3" s="100"/>
      <c r="M3" s="92"/>
      <c r="N3" s="100"/>
      <c r="O3" s="102"/>
      <c r="P3" s="100"/>
      <c r="Q3" s="100"/>
      <c r="R3" s="100"/>
      <c r="S3" s="100"/>
      <c r="T3" s="100"/>
      <c r="U3" s="100"/>
      <c r="V3" s="100"/>
      <c r="W3" s="102"/>
      <c r="X3" s="100"/>
      <c r="AD3" s="102"/>
      <c r="AE3" s="98"/>
      <c r="AF3" s="100"/>
    </row>
    <row r="4" spans="1:32" s="101" customFormat="1" ht="15" customHeight="1" x14ac:dyDescent="0.3">
      <c r="A4" s="89"/>
      <c r="B4" s="103"/>
      <c r="C4" s="98"/>
      <c r="D4" s="99"/>
      <c r="E4" s="100"/>
      <c r="G4" s="102"/>
      <c r="H4" s="100"/>
      <c r="J4" s="100"/>
      <c r="K4" s="102"/>
      <c r="L4" s="100"/>
      <c r="M4" s="100"/>
      <c r="N4" s="100"/>
      <c r="O4" s="102"/>
      <c r="P4" s="100"/>
      <c r="Q4" s="100"/>
      <c r="R4" s="100"/>
      <c r="S4" s="100"/>
      <c r="T4" s="100"/>
      <c r="U4" s="100"/>
      <c r="V4" s="100"/>
      <c r="W4" s="102"/>
      <c r="X4" s="100"/>
      <c r="AD4" s="102"/>
      <c r="AE4" s="98"/>
      <c r="AF4" s="100"/>
    </row>
    <row r="5" spans="1:32" s="18" customFormat="1" ht="15" customHeight="1" x14ac:dyDescent="0.2">
      <c r="A5" s="16"/>
      <c r="B5" s="20" t="s">
        <v>36</v>
      </c>
      <c r="C5" s="21">
        <f>+SUBTOTAL(101,C12:C300)</f>
        <v>0.31352198782752805</v>
      </c>
      <c r="D5" s="22">
        <f t="shared" ref="D5:AF5" si="0">+SUBTOTAL(101,D12:D300)</f>
        <v>1011.3815789473684</v>
      </c>
      <c r="E5" s="22">
        <f t="shared" si="0"/>
        <v>5053.0783155039462</v>
      </c>
      <c r="F5" s="23">
        <f t="shared" si="0"/>
        <v>1632.1741573033707</v>
      </c>
      <c r="G5" s="23">
        <f t="shared" si="0"/>
        <v>84.523892894616296</v>
      </c>
      <c r="H5" s="24">
        <f t="shared" si="0"/>
        <v>28.150063653530339</v>
      </c>
      <c r="I5" s="22">
        <f t="shared" si="0"/>
        <v>249.96666666666667</v>
      </c>
      <c r="J5" s="22">
        <f t="shared" si="0"/>
        <v>235.83348402300001</v>
      </c>
      <c r="K5" s="23">
        <f t="shared" si="0"/>
        <v>1.0701261757616669</v>
      </c>
      <c r="L5" s="24">
        <f t="shared" si="0"/>
        <v>15.642878698896668</v>
      </c>
      <c r="M5" s="22">
        <f t="shared" si="0"/>
        <v>257.83999999999997</v>
      </c>
      <c r="N5" s="22">
        <f t="shared" si="0"/>
        <v>214.63300708320006</v>
      </c>
      <c r="O5" s="23">
        <f t="shared" si="0"/>
        <v>2.4684076604940004</v>
      </c>
      <c r="P5" s="24">
        <f t="shared" si="0"/>
        <v>23.055301336399999</v>
      </c>
      <c r="Q5" s="104">
        <f t="shared" si="0"/>
        <v>253.25862068965517</v>
      </c>
      <c r="R5" s="104">
        <f t="shared" si="0"/>
        <v>802.10974645965518</v>
      </c>
      <c r="S5" s="104">
        <f t="shared" si="0"/>
        <v>8.3737998392310367</v>
      </c>
      <c r="T5" s="106">
        <f t="shared" si="0"/>
        <v>11.748393032234487</v>
      </c>
      <c r="U5" s="22">
        <f t="shared" si="0"/>
        <v>1011.3815789473684</v>
      </c>
      <c r="V5" s="23">
        <f t="shared" si="0"/>
        <v>134.19736842105263</v>
      </c>
      <c r="W5" s="23">
        <f t="shared" si="0"/>
        <v>1.099652793151974</v>
      </c>
      <c r="X5" s="24">
        <f t="shared" si="0"/>
        <v>14.013356053883552</v>
      </c>
      <c r="Y5" s="22">
        <f t="shared" si="0"/>
        <v>348.50943396226415</v>
      </c>
      <c r="Z5" s="23">
        <f t="shared" si="0"/>
        <v>7.2554716981132046</v>
      </c>
      <c r="AA5" s="23">
        <f t="shared" si="0"/>
        <v>-1.7170199773584925E-3</v>
      </c>
      <c r="AB5" s="24">
        <f t="shared" si="0"/>
        <v>10.124915681939623</v>
      </c>
      <c r="AC5" s="22">
        <f t="shared" si="0"/>
        <v>1022.6137931034483</v>
      </c>
      <c r="AD5" s="23">
        <f t="shared" si="0"/>
        <v>38.2385189179655</v>
      </c>
      <c r="AE5" s="23">
        <f t="shared" si="0"/>
        <v>-0.1923644128537931</v>
      </c>
      <c r="AF5" s="24">
        <f t="shared" si="0"/>
        <v>11.892659687304139</v>
      </c>
    </row>
    <row r="6" spans="1:32" s="18" customFormat="1" ht="15" customHeight="1" x14ac:dyDescent="0.2">
      <c r="A6" s="16"/>
      <c r="B6" s="20" t="s">
        <v>33</v>
      </c>
      <c r="C6" s="25">
        <f>+SUBTOTAL(102,C12:C300)</f>
        <v>178</v>
      </c>
      <c r="D6" s="22">
        <f t="shared" ref="D6:AF6" si="1">+SUBTOTAL(102,D12:D300)</f>
        <v>152</v>
      </c>
      <c r="E6" s="22">
        <f t="shared" si="1"/>
        <v>152</v>
      </c>
      <c r="F6" s="22">
        <f t="shared" si="1"/>
        <v>178</v>
      </c>
      <c r="G6" s="22">
        <f t="shared" si="1"/>
        <v>178</v>
      </c>
      <c r="H6" s="25">
        <f t="shared" si="1"/>
        <v>178</v>
      </c>
      <c r="I6" s="22">
        <f t="shared" si="1"/>
        <v>60</v>
      </c>
      <c r="J6" s="22">
        <f t="shared" si="1"/>
        <v>60</v>
      </c>
      <c r="K6" s="22">
        <f t="shared" si="1"/>
        <v>60</v>
      </c>
      <c r="L6" s="25">
        <f t="shared" si="1"/>
        <v>60</v>
      </c>
      <c r="M6" s="22">
        <f t="shared" si="1"/>
        <v>50</v>
      </c>
      <c r="N6" s="22">
        <f t="shared" si="1"/>
        <v>50</v>
      </c>
      <c r="O6" s="22">
        <f t="shared" si="1"/>
        <v>50</v>
      </c>
      <c r="P6" s="25">
        <f t="shared" si="1"/>
        <v>50</v>
      </c>
      <c r="Q6" s="105">
        <f t="shared" si="1"/>
        <v>58</v>
      </c>
      <c r="R6" s="105">
        <f t="shared" si="1"/>
        <v>58</v>
      </c>
      <c r="S6" s="105">
        <f t="shared" si="1"/>
        <v>58</v>
      </c>
      <c r="T6" s="107">
        <f t="shared" si="1"/>
        <v>58</v>
      </c>
      <c r="U6" s="22">
        <f t="shared" si="1"/>
        <v>152</v>
      </c>
      <c r="V6" s="22">
        <f t="shared" si="1"/>
        <v>152</v>
      </c>
      <c r="W6" s="22">
        <f t="shared" si="1"/>
        <v>152</v>
      </c>
      <c r="X6" s="25">
        <f t="shared" si="1"/>
        <v>152</v>
      </c>
      <c r="Y6" s="22">
        <f t="shared" si="1"/>
        <v>53</v>
      </c>
      <c r="Z6" s="22">
        <f t="shared" si="1"/>
        <v>53</v>
      </c>
      <c r="AA6" s="23">
        <f t="shared" si="1"/>
        <v>53</v>
      </c>
      <c r="AB6" s="25">
        <f t="shared" si="1"/>
        <v>53</v>
      </c>
      <c r="AC6" s="22">
        <f t="shared" si="1"/>
        <v>145</v>
      </c>
      <c r="AD6" s="22">
        <f t="shared" si="1"/>
        <v>145</v>
      </c>
      <c r="AE6" s="23">
        <f t="shared" si="1"/>
        <v>145</v>
      </c>
      <c r="AF6" s="25">
        <f t="shared" si="1"/>
        <v>145</v>
      </c>
    </row>
    <row r="7" spans="1:32" s="18" customFormat="1" ht="15" customHeight="1" x14ac:dyDescent="0.2">
      <c r="A7" s="16"/>
      <c r="B7" s="20" t="s">
        <v>34</v>
      </c>
      <c r="C7" s="24">
        <f>+SUBTOTAL(105,C12:C300)</f>
        <v>0</v>
      </c>
      <c r="D7" s="22">
        <f t="shared" ref="D7:AF7" si="2">+SUBTOTAL(105,D12:D300)</f>
        <v>52</v>
      </c>
      <c r="E7" s="22">
        <f t="shared" si="2"/>
        <v>3130.4180790999999</v>
      </c>
      <c r="F7" s="23">
        <f t="shared" si="2"/>
        <v>50</v>
      </c>
      <c r="G7" s="23">
        <f t="shared" si="2"/>
        <v>-128.27927270000001</v>
      </c>
      <c r="H7" s="24">
        <f t="shared" si="2"/>
        <v>9.3359477123999994</v>
      </c>
      <c r="I7" s="22">
        <f t="shared" si="2"/>
        <v>67</v>
      </c>
      <c r="J7" s="22">
        <f t="shared" si="2"/>
        <v>179.11250000000001</v>
      </c>
      <c r="K7" s="23">
        <f t="shared" si="2"/>
        <v>-2.9790899710000001</v>
      </c>
      <c r="L7" s="24">
        <f t="shared" si="2"/>
        <v>9.5985549727000006</v>
      </c>
      <c r="M7" s="22">
        <f t="shared" si="2"/>
        <v>52</v>
      </c>
      <c r="N7" s="22">
        <f t="shared" si="2"/>
        <v>164.41836735000001</v>
      </c>
      <c r="O7" s="23">
        <f t="shared" si="2"/>
        <v>-0.36119636100000002</v>
      </c>
      <c r="P7" s="24">
        <f t="shared" si="2"/>
        <v>15.906764629</v>
      </c>
      <c r="Q7" s="104">
        <f t="shared" si="2"/>
        <v>59</v>
      </c>
      <c r="R7" s="104">
        <f t="shared" si="2"/>
        <v>616.54081632999998</v>
      </c>
      <c r="S7" s="104">
        <f t="shared" si="2"/>
        <v>-5.9512439019999999</v>
      </c>
      <c r="T7" s="106">
        <f t="shared" si="2"/>
        <v>5.6208500773000001</v>
      </c>
      <c r="U7" s="22">
        <f t="shared" si="2"/>
        <v>52</v>
      </c>
      <c r="V7" s="23">
        <f t="shared" si="2"/>
        <v>93</v>
      </c>
      <c r="W7" s="23">
        <f t="shared" si="2"/>
        <v>-3.0838096899999998</v>
      </c>
      <c r="X7" s="24">
        <f t="shared" si="2"/>
        <v>5.6997044025000001</v>
      </c>
      <c r="Y7" s="22">
        <f t="shared" si="2"/>
        <v>53</v>
      </c>
      <c r="Z7" s="23">
        <f t="shared" si="2"/>
        <v>6.35</v>
      </c>
      <c r="AA7" s="23">
        <f t="shared" si="2"/>
        <v>-0.103624352</v>
      </c>
      <c r="AB7" s="24">
        <f t="shared" si="2"/>
        <v>5.1880072136999997</v>
      </c>
      <c r="AC7" s="22">
        <f t="shared" si="2"/>
        <v>51</v>
      </c>
      <c r="AD7" s="23">
        <f t="shared" si="2"/>
        <v>20.216494845</v>
      </c>
      <c r="AE7" s="23">
        <f t="shared" si="2"/>
        <v>-7.2890919539999999</v>
      </c>
      <c r="AF7" s="24">
        <f t="shared" si="2"/>
        <v>5.5529436532999998</v>
      </c>
    </row>
    <row r="8" spans="1:32" s="18" customFormat="1" x14ac:dyDescent="0.2">
      <c r="A8" s="16"/>
      <c r="B8" s="20" t="s">
        <v>35</v>
      </c>
      <c r="C8" s="24">
        <f>+SUBTOTAL(104,C12:C300)</f>
        <v>1.7253846154000001</v>
      </c>
      <c r="D8" s="22">
        <f t="shared" ref="D8:AF8" si="3">+SUBTOTAL(104,D12:D300)</f>
        <v>3609</v>
      </c>
      <c r="E8" s="22">
        <f t="shared" si="3"/>
        <v>7512.9047283</v>
      </c>
      <c r="F8" s="23">
        <f t="shared" si="3"/>
        <v>6735</v>
      </c>
      <c r="G8" s="23">
        <f t="shared" si="3"/>
        <v>335.77145695000002</v>
      </c>
      <c r="H8" s="24">
        <f t="shared" si="3"/>
        <v>35.605688524999998</v>
      </c>
      <c r="I8" s="22">
        <f t="shared" si="3"/>
        <v>536</v>
      </c>
      <c r="J8" s="22">
        <f t="shared" si="3"/>
        <v>264.14507772000002</v>
      </c>
      <c r="K8" s="23">
        <f t="shared" si="3"/>
        <v>4.7238578103000002</v>
      </c>
      <c r="L8" s="24">
        <f t="shared" si="3"/>
        <v>20.324641501999999</v>
      </c>
      <c r="M8" s="22">
        <f t="shared" si="3"/>
        <v>535</v>
      </c>
      <c r="N8" s="22">
        <f t="shared" si="3"/>
        <v>252.16756756999999</v>
      </c>
      <c r="O8" s="23">
        <f t="shared" si="3"/>
        <v>5.7347382496000003</v>
      </c>
      <c r="P8" s="24">
        <f t="shared" si="3"/>
        <v>27.295328819000002</v>
      </c>
      <c r="Q8" s="104">
        <f t="shared" si="3"/>
        <v>538</v>
      </c>
      <c r="R8" s="104">
        <f t="shared" si="3"/>
        <v>949.12162162000004</v>
      </c>
      <c r="S8" s="104">
        <f t="shared" si="3"/>
        <v>20.573339674</v>
      </c>
      <c r="T8" s="106">
        <f t="shared" si="3"/>
        <v>17.523359472999999</v>
      </c>
      <c r="U8" s="22">
        <f t="shared" si="3"/>
        <v>3609</v>
      </c>
      <c r="V8" s="23">
        <f t="shared" si="3"/>
        <v>167</v>
      </c>
      <c r="W8" s="23">
        <f t="shared" si="3"/>
        <v>3.9974756097999999</v>
      </c>
      <c r="X8" s="24">
        <f t="shared" si="3"/>
        <v>20.145819582000001</v>
      </c>
      <c r="Y8" s="22">
        <f t="shared" si="3"/>
        <v>802</v>
      </c>
      <c r="Z8" s="23">
        <f t="shared" si="3"/>
        <v>7.9089999999999998</v>
      </c>
      <c r="AA8" s="23">
        <f t="shared" si="3"/>
        <v>5.8236514500000003E-2</v>
      </c>
      <c r="AB8" s="24">
        <f t="shared" si="3"/>
        <v>14.367679719</v>
      </c>
      <c r="AC8" s="22">
        <f t="shared" si="3"/>
        <v>3575</v>
      </c>
      <c r="AD8" s="23">
        <f t="shared" si="3"/>
        <v>56.701886792000003</v>
      </c>
      <c r="AE8" s="23">
        <f t="shared" si="3"/>
        <v>2.6256423357999998</v>
      </c>
      <c r="AF8" s="24">
        <f t="shared" si="3"/>
        <v>17.853179562000001</v>
      </c>
    </row>
    <row r="9" spans="1:32" s="29" customFormat="1" ht="18.75" x14ac:dyDescent="0.3">
      <c r="A9" s="26"/>
      <c r="B9" s="27"/>
      <c r="C9" s="28"/>
      <c r="D9" s="115" t="s">
        <v>4</v>
      </c>
      <c r="E9" s="116"/>
      <c r="F9" s="116"/>
      <c r="G9" s="116"/>
      <c r="H9" s="116"/>
      <c r="I9" s="117" t="s">
        <v>6</v>
      </c>
      <c r="J9" s="118"/>
      <c r="K9" s="117"/>
      <c r="L9" s="117"/>
      <c r="M9" s="113" t="s">
        <v>5</v>
      </c>
      <c r="N9" s="114"/>
      <c r="O9" s="114"/>
      <c r="P9" s="114"/>
      <c r="Q9" s="121" t="s">
        <v>79</v>
      </c>
      <c r="R9" s="122"/>
      <c r="S9" s="122"/>
      <c r="T9" s="123"/>
      <c r="U9" s="119" t="s">
        <v>32</v>
      </c>
      <c r="V9" s="120"/>
      <c r="W9" s="120"/>
      <c r="X9" s="120"/>
      <c r="Y9" s="111" t="s">
        <v>67</v>
      </c>
      <c r="Z9" s="112"/>
      <c r="AA9" s="112"/>
      <c r="AB9" s="112"/>
      <c r="AC9" s="111" t="s">
        <v>8</v>
      </c>
      <c r="AD9" s="112"/>
      <c r="AE9" s="112"/>
      <c r="AF9" s="112"/>
    </row>
    <row r="10" spans="1:32" s="47" customFormat="1" x14ac:dyDescent="0.2">
      <c r="A10" s="83" t="s">
        <v>0</v>
      </c>
      <c r="B10" s="30" t="s">
        <v>27</v>
      </c>
      <c r="C10" s="31" t="s">
        <v>7</v>
      </c>
      <c r="D10" s="32" t="s">
        <v>13</v>
      </c>
      <c r="E10" s="35" t="s">
        <v>21</v>
      </c>
      <c r="F10" s="34" t="s">
        <v>23</v>
      </c>
      <c r="G10" s="33" t="s">
        <v>22</v>
      </c>
      <c r="H10" s="35" t="s">
        <v>24</v>
      </c>
      <c r="I10" s="36" t="s">
        <v>25</v>
      </c>
      <c r="J10" s="38" t="s">
        <v>26</v>
      </c>
      <c r="K10" s="37" t="s">
        <v>14</v>
      </c>
      <c r="L10" s="38" t="s">
        <v>15</v>
      </c>
      <c r="M10" s="39" t="s">
        <v>16</v>
      </c>
      <c r="N10" s="80" t="s">
        <v>17</v>
      </c>
      <c r="O10" s="40" t="s">
        <v>18</v>
      </c>
      <c r="P10" s="41" t="s">
        <v>19</v>
      </c>
      <c r="Q10" s="88" t="s">
        <v>72</v>
      </c>
      <c r="R10" s="88" t="s">
        <v>73</v>
      </c>
      <c r="S10" s="88" t="s">
        <v>74</v>
      </c>
      <c r="T10" s="108" t="s">
        <v>75</v>
      </c>
      <c r="U10" s="42" t="s">
        <v>28</v>
      </c>
      <c r="V10" s="42" t="s">
        <v>29</v>
      </c>
      <c r="W10" s="43" t="s">
        <v>30</v>
      </c>
      <c r="X10" s="42" t="s">
        <v>31</v>
      </c>
      <c r="Y10" s="44" t="s">
        <v>63</v>
      </c>
      <c r="Z10" s="45" t="s">
        <v>64</v>
      </c>
      <c r="AA10" s="79" t="s">
        <v>65</v>
      </c>
      <c r="AB10" s="46" t="s">
        <v>66</v>
      </c>
      <c r="AC10" s="44" t="s">
        <v>11</v>
      </c>
      <c r="AD10" s="45" t="s">
        <v>9</v>
      </c>
      <c r="AE10" s="79" t="s">
        <v>10</v>
      </c>
      <c r="AF10" s="46" t="s">
        <v>12</v>
      </c>
    </row>
    <row r="11" spans="1:32" s="47" customFormat="1" hidden="1" x14ac:dyDescent="0.2">
      <c r="A11" s="83" t="s">
        <v>0</v>
      </c>
      <c r="B11" s="30" t="s">
        <v>62</v>
      </c>
      <c r="C11" s="31" t="s">
        <v>44</v>
      </c>
      <c r="D11" s="32" t="s">
        <v>45</v>
      </c>
      <c r="E11" s="35" t="s">
        <v>80</v>
      </c>
      <c r="F11" s="34" t="s">
        <v>46</v>
      </c>
      <c r="G11" s="33" t="s">
        <v>47</v>
      </c>
      <c r="H11" s="35" t="s">
        <v>51</v>
      </c>
      <c r="I11" s="36" t="s">
        <v>48</v>
      </c>
      <c r="J11" s="38" t="s">
        <v>81</v>
      </c>
      <c r="K11" s="37" t="s">
        <v>49</v>
      </c>
      <c r="L11" s="38" t="s">
        <v>50</v>
      </c>
      <c r="M11" s="39" t="s">
        <v>52</v>
      </c>
      <c r="N11" s="80" t="s">
        <v>82</v>
      </c>
      <c r="O11" s="40" t="s">
        <v>53</v>
      </c>
      <c r="P11" s="41" t="s">
        <v>54</v>
      </c>
      <c r="Q11" s="88" t="s">
        <v>76</v>
      </c>
      <c r="R11" s="88" t="s">
        <v>83</v>
      </c>
      <c r="S11" s="88" t="s">
        <v>77</v>
      </c>
      <c r="T11" s="108" t="s">
        <v>78</v>
      </c>
      <c r="U11" s="42" t="s">
        <v>55</v>
      </c>
      <c r="V11" s="42" t="s">
        <v>32</v>
      </c>
      <c r="W11" s="43" t="s">
        <v>56</v>
      </c>
      <c r="X11" s="42" t="s">
        <v>57</v>
      </c>
      <c r="Y11" s="44" t="s">
        <v>71</v>
      </c>
      <c r="Z11" s="45" t="s">
        <v>70</v>
      </c>
      <c r="AA11" s="79" t="s">
        <v>69</v>
      </c>
      <c r="AB11" s="46" t="s">
        <v>68</v>
      </c>
      <c r="AC11" s="44" t="s">
        <v>58</v>
      </c>
      <c r="AD11" s="45" t="s">
        <v>59</v>
      </c>
      <c r="AE11" s="79" t="s">
        <v>60</v>
      </c>
      <c r="AF11" s="46" t="s">
        <v>61</v>
      </c>
    </row>
    <row r="12" spans="1:32" x14ac:dyDescent="0.2">
      <c r="A12" s="48" t="s">
        <v>3</v>
      </c>
      <c r="B12" s="49">
        <v>1987</v>
      </c>
      <c r="C12" s="50">
        <v>0.22847560980000001</v>
      </c>
      <c r="D12" s="51">
        <v>415</v>
      </c>
      <c r="E12" s="53">
        <v>3829.0554216999999</v>
      </c>
      <c r="F12" s="53">
        <v>560</v>
      </c>
      <c r="G12" s="52">
        <v>-93.702553570000006</v>
      </c>
      <c r="H12" s="53">
        <v>30.706864285999998</v>
      </c>
      <c r="I12" s="54">
        <v>80</v>
      </c>
      <c r="J12" s="56">
        <v>179.11250000000001</v>
      </c>
      <c r="K12" s="55">
        <v>-2.4794201079999998</v>
      </c>
      <c r="L12" s="56">
        <v>14.606156194</v>
      </c>
      <c r="S12" s="110"/>
      <c r="U12" s="60">
        <v>415</v>
      </c>
      <c r="V12" s="60">
        <v>123</v>
      </c>
      <c r="W12" s="61">
        <v>1.2494221825</v>
      </c>
      <c r="X12" s="60">
        <v>13.367182468999999</v>
      </c>
      <c r="Y12" s="49"/>
      <c r="Z12" s="64"/>
      <c r="AA12" s="64"/>
      <c r="AB12" s="65"/>
      <c r="AC12" s="62">
        <v>413</v>
      </c>
      <c r="AD12" s="63">
        <v>41.765375302999999</v>
      </c>
      <c r="AE12" s="64">
        <v>0.48409782610000002</v>
      </c>
      <c r="AF12" s="65">
        <v>9.5586708333000008</v>
      </c>
    </row>
    <row r="13" spans="1:32" x14ac:dyDescent="0.2">
      <c r="A13" s="48" t="s">
        <v>3</v>
      </c>
      <c r="B13" s="49">
        <v>1988</v>
      </c>
      <c r="C13" s="50">
        <v>0.16076732669999999</v>
      </c>
      <c r="D13" s="51">
        <v>497</v>
      </c>
      <c r="E13" s="53">
        <v>3940.9014084999999</v>
      </c>
      <c r="F13" s="53">
        <v>680</v>
      </c>
      <c r="G13" s="52">
        <v>-88.265647060000006</v>
      </c>
      <c r="H13" s="53">
        <v>31.173383823999998</v>
      </c>
      <c r="I13" s="54">
        <v>72</v>
      </c>
      <c r="J13" s="56">
        <v>198.65277778000001</v>
      </c>
      <c r="K13" s="55">
        <v>-2.9790899710000001</v>
      </c>
      <c r="L13" s="56">
        <v>14.745859882</v>
      </c>
      <c r="S13" s="110"/>
      <c r="U13" s="60">
        <v>497</v>
      </c>
      <c r="V13" s="60">
        <v>124</v>
      </c>
      <c r="W13" s="61">
        <v>1.4404102941000001</v>
      </c>
      <c r="X13" s="60">
        <v>14.228207353</v>
      </c>
      <c r="Y13" s="49"/>
      <c r="Z13" s="64"/>
      <c r="AA13" s="64"/>
      <c r="AB13" s="65"/>
      <c r="AC13" s="62">
        <v>497</v>
      </c>
      <c r="AD13" s="63">
        <v>40.677665996000002</v>
      </c>
      <c r="AE13" s="64">
        <v>0.59684444439999995</v>
      </c>
      <c r="AF13" s="65">
        <v>10.845977481</v>
      </c>
    </row>
    <row r="14" spans="1:32" x14ac:dyDescent="0.2">
      <c r="A14" s="48" t="s">
        <v>3</v>
      </c>
      <c r="B14" s="49">
        <v>1989</v>
      </c>
      <c r="C14" s="50">
        <v>0.1693499044</v>
      </c>
      <c r="D14" s="51">
        <v>651</v>
      </c>
      <c r="E14" s="53">
        <v>4112.1274961999998</v>
      </c>
      <c r="F14" s="53">
        <v>866</v>
      </c>
      <c r="G14" s="52">
        <v>-50.915057740000002</v>
      </c>
      <c r="H14" s="53">
        <v>32.901285219000002</v>
      </c>
      <c r="I14" s="54">
        <v>84</v>
      </c>
      <c r="J14" s="56">
        <v>210.92857143000001</v>
      </c>
      <c r="K14" s="55">
        <v>-2.4303935189999999</v>
      </c>
      <c r="L14" s="56">
        <v>15.076334491000001</v>
      </c>
      <c r="Q14" s="87">
        <v>59</v>
      </c>
      <c r="R14" s="87">
        <v>700.81355931999997</v>
      </c>
      <c r="S14" s="110">
        <v>-5.9512439019999999</v>
      </c>
      <c r="T14" s="109">
        <v>10.577221729</v>
      </c>
      <c r="U14" s="60">
        <v>651</v>
      </c>
      <c r="V14" s="60">
        <v>120</v>
      </c>
      <c r="W14" s="61">
        <v>0.69533179190000005</v>
      </c>
      <c r="X14" s="60">
        <v>15.220205780000001</v>
      </c>
      <c r="Y14" s="49"/>
      <c r="Z14" s="64"/>
      <c r="AA14" s="64"/>
      <c r="AB14" s="65"/>
      <c r="AC14" s="62">
        <v>650</v>
      </c>
      <c r="AD14" s="63">
        <v>44.929230769</v>
      </c>
      <c r="AE14" s="64">
        <v>0.4180733411</v>
      </c>
      <c r="AF14" s="65">
        <v>11.293204075</v>
      </c>
    </row>
    <row r="15" spans="1:32" x14ac:dyDescent="0.2">
      <c r="A15" s="48" t="s">
        <v>3</v>
      </c>
      <c r="B15" s="49">
        <v>1990</v>
      </c>
      <c r="C15" s="50">
        <v>0.23820930230000001</v>
      </c>
      <c r="D15" s="51">
        <v>723</v>
      </c>
      <c r="E15" s="53">
        <v>4185.7842324000003</v>
      </c>
      <c r="F15" s="53">
        <v>1034</v>
      </c>
      <c r="G15" s="52">
        <v>-31.915725340000002</v>
      </c>
      <c r="H15" s="53">
        <v>32.664061896</v>
      </c>
      <c r="I15" s="54">
        <v>95</v>
      </c>
      <c r="J15" s="56">
        <v>213.95789474</v>
      </c>
      <c r="K15" s="55">
        <v>-2.5189139260000002</v>
      </c>
      <c r="L15" s="56">
        <v>15.881838491</v>
      </c>
      <c r="Q15" s="87">
        <v>74</v>
      </c>
      <c r="R15" s="87">
        <v>727.37837837999996</v>
      </c>
      <c r="S15" s="110">
        <v>-0.87638996800000002</v>
      </c>
      <c r="T15" s="109">
        <v>10.778153722000001</v>
      </c>
      <c r="U15" s="60">
        <v>723</v>
      </c>
      <c r="V15" s="60">
        <v>128</v>
      </c>
      <c r="W15" s="61">
        <v>1.456994186</v>
      </c>
      <c r="X15" s="60">
        <v>15.775026163</v>
      </c>
      <c r="Y15" s="49"/>
      <c r="Z15" s="64"/>
      <c r="AA15" s="64"/>
      <c r="AB15" s="65"/>
      <c r="AC15" s="62">
        <v>723</v>
      </c>
      <c r="AD15" s="63">
        <v>41.886030429000002</v>
      </c>
      <c r="AE15" s="64">
        <v>0.74337500000000001</v>
      </c>
      <c r="AF15" s="65">
        <v>12.175437499999999</v>
      </c>
    </row>
    <row r="16" spans="1:32" x14ac:dyDescent="0.2">
      <c r="A16" s="48" t="s">
        <v>3</v>
      </c>
      <c r="B16" s="49">
        <v>1991</v>
      </c>
      <c r="C16" s="50">
        <v>0.2633115942</v>
      </c>
      <c r="D16" s="51">
        <v>808</v>
      </c>
      <c r="E16" s="53">
        <v>4329.5185644000003</v>
      </c>
      <c r="F16" s="53">
        <v>1163</v>
      </c>
      <c r="G16" s="52">
        <v>25.345047291</v>
      </c>
      <c r="H16" s="53">
        <v>34.408231297999997</v>
      </c>
      <c r="I16" s="54">
        <v>120</v>
      </c>
      <c r="J16" s="56">
        <v>230.40833333</v>
      </c>
      <c r="K16" s="55">
        <v>-1.554728916</v>
      </c>
      <c r="L16" s="56">
        <v>17.315535283999999</v>
      </c>
      <c r="Q16" s="87">
        <v>110</v>
      </c>
      <c r="R16" s="87">
        <v>738.51818182</v>
      </c>
      <c r="S16" s="110">
        <v>0.73850455140000004</v>
      </c>
      <c r="T16" s="109">
        <v>12.034527958</v>
      </c>
      <c r="U16" s="60">
        <v>808</v>
      </c>
      <c r="V16" s="60">
        <v>122</v>
      </c>
      <c r="W16" s="61">
        <v>1.5441427343</v>
      </c>
      <c r="X16" s="60">
        <v>17.391730009</v>
      </c>
      <c r="Y16" s="49"/>
      <c r="Z16" s="64"/>
      <c r="AA16" s="64"/>
      <c r="AB16" s="65"/>
      <c r="AC16" s="62">
        <v>806</v>
      </c>
      <c r="AD16" s="63">
        <v>41.515880893000002</v>
      </c>
      <c r="AE16" s="64">
        <v>1.0953197926</v>
      </c>
      <c r="AF16" s="65">
        <v>13.750707433000001</v>
      </c>
    </row>
    <row r="17" spans="1:32" x14ac:dyDescent="0.2">
      <c r="A17" s="48" t="s">
        <v>3</v>
      </c>
      <c r="B17" s="49">
        <v>1992</v>
      </c>
      <c r="C17" s="50">
        <v>0.3059929287</v>
      </c>
      <c r="D17" s="51">
        <v>956</v>
      </c>
      <c r="E17" s="53">
        <v>4348.2144350999997</v>
      </c>
      <c r="F17" s="53">
        <v>1401</v>
      </c>
      <c r="G17" s="52">
        <v>31.143633119</v>
      </c>
      <c r="H17" s="53">
        <v>33.888172734000001</v>
      </c>
      <c r="I17" s="54">
        <v>136</v>
      </c>
      <c r="J17" s="56">
        <v>221.77205882000001</v>
      </c>
      <c r="K17" s="55">
        <v>-0.28492428600000003</v>
      </c>
      <c r="L17" s="56">
        <v>17.443480000000001</v>
      </c>
      <c r="Q17" s="87">
        <v>120</v>
      </c>
      <c r="R17" s="87">
        <v>716.53333333</v>
      </c>
      <c r="S17" s="110">
        <v>0.88605597420000004</v>
      </c>
      <c r="T17" s="109">
        <v>12.387002152999999</v>
      </c>
      <c r="U17" s="60">
        <v>956</v>
      </c>
      <c r="V17" s="60">
        <v>123</v>
      </c>
      <c r="W17" s="61">
        <v>1.4938942856999999</v>
      </c>
      <c r="X17" s="60">
        <v>17.515254286000001</v>
      </c>
      <c r="Y17" s="49"/>
      <c r="Z17" s="64"/>
      <c r="AA17" s="64"/>
      <c r="AB17" s="65"/>
      <c r="AC17" s="62">
        <v>952</v>
      </c>
      <c r="AD17" s="63">
        <v>40.955567227000003</v>
      </c>
      <c r="AE17" s="64">
        <v>1.1181115107999999</v>
      </c>
      <c r="AF17" s="65">
        <v>14.162618201000001</v>
      </c>
    </row>
    <row r="18" spans="1:32" x14ac:dyDescent="0.2">
      <c r="A18" s="48" t="s">
        <v>3</v>
      </c>
      <c r="B18" s="49">
        <v>1993</v>
      </c>
      <c r="C18" s="50">
        <v>0.20903355030000001</v>
      </c>
      <c r="D18" s="51">
        <v>1140</v>
      </c>
      <c r="E18" s="53">
        <v>4305.4201753999996</v>
      </c>
      <c r="F18" s="53">
        <v>1594</v>
      </c>
      <c r="G18" s="52">
        <v>39.260062734999998</v>
      </c>
      <c r="H18" s="53">
        <v>34.039372647</v>
      </c>
      <c r="I18" s="54">
        <v>148</v>
      </c>
      <c r="J18" s="56">
        <v>243.33783783999999</v>
      </c>
      <c r="K18" s="55">
        <v>-0.183001884</v>
      </c>
      <c r="L18" s="56">
        <v>17.809018215999998</v>
      </c>
      <c r="M18" s="57">
        <v>55</v>
      </c>
      <c r="N18" s="81">
        <v>195.23636364000001</v>
      </c>
      <c r="O18" s="58">
        <v>-0.36119636100000002</v>
      </c>
      <c r="P18" s="59">
        <v>25.333890213</v>
      </c>
      <c r="Q18" s="87">
        <v>146</v>
      </c>
      <c r="R18" s="87">
        <v>728.08219178000002</v>
      </c>
      <c r="S18" s="110">
        <v>0.43301945530000002</v>
      </c>
      <c r="T18" s="109">
        <v>14.12130642</v>
      </c>
      <c r="U18" s="60">
        <v>1140</v>
      </c>
      <c r="V18" s="60">
        <v>126</v>
      </c>
      <c r="W18" s="61">
        <v>1.6115034526000001</v>
      </c>
      <c r="X18" s="60">
        <v>17.643021971</v>
      </c>
      <c r="Y18" s="49"/>
      <c r="Z18" s="64"/>
      <c r="AA18" s="64"/>
      <c r="AB18" s="65"/>
      <c r="AC18" s="62">
        <v>1131</v>
      </c>
      <c r="AD18" s="63">
        <v>38.486030061999998</v>
      </c>
      <c r="AE18" s="64">
        <v>1.1793742839000001</v>
      </c>
      <c r="AF18" s="65">
        <v>14.557869954999999</v>
      </c>
    </row>
    <row r="19" spans="1:32" x14ac:dyDescent="0.2">
      <c r="A19" s="48" t="s">
        <v>3</v>
      </c>
      <c r="B19" s="49">
        <v>1994</v>
      </c>
      <c r="C19" s="50">
        <v>0.3350214225</v>
      </c>
      <c r="D19" s="51">
        <v>1289</v>
      </c>
      <c r="E19" s="53">
        <v>4317.5554694000002</v>
      </c>
      <c r="F19" s="53">
        <v>1861</v>
      </c>
      <c r="G19" s="52">
        <v>54.389102633</v>
      </c>
      <c r="H19" s="53">
        <v>35.000685652999998</v>
      </c>
      <c r="I19" s="54">
        <v>165</v>
      </c>
      <c r="J19" s="56">
        <v>256.34545455</v>
      </c>
      <c r="K19" s="55">
        <v>-0.287723748</v>
      </c>
      <c r="L19" s="56">
        <v>18.501081851999999</v>
      </c>
      <c r="M19" s="57">
        <v>78</v>
      </c>
      <c r="N19" s="81">
        <v>207.3974359</v>
      </c>
      <c r="O19" s="58">
        <v>-0.28221624499999998</v>
      </c>
      <c r="P19" s="59">
        <v>26.208143088</v>
      </c>
      <c r="Q19" s="87">
        <v>165</v>
      </c>
      <c r="R19" s="87">
        <v>766.19393938999997</v>
      </c>
      <c r="S19" s="110">
        <v>2.0620266444999999</v>
      </c>
      <c r="T19" s="109">
        <v>15.269014988</v>
      </c>
      <c r="U19" s="60">
        <v>1289</v>
      </c>
      <c r="V19" s="60">
        <v>125</v>
      </c>
      <c r="W19" s="61">
        <v>1.5453589882000001</v>
      </c>
      <c r="X19" s="60">
        <v>18.500392896000001</v>
      </c>
      <c r="Y19" s="49"/>
      <c r="Z19" s="64"/>
      <c r="AA19" s="64"/>
      <c r="AB19" s="65"/>
      <c r="AC19" s="62">
        <v>1271</v>
      </c>
      <c r="AD19" s="63">
        <v>38.535011802</v>
      </c>
      <c r="AE19" s="64">
        <v>1.3370663764999999</v>
      </c>
      <c r="AF19" s="65">
        <v>15.346873232</v>
      </c>
    </row>
    <row r="20" spans="1:32" x14ac:dyDescent="0.2">
      <c r="A20" s="48" t="s">
        <v>3</v>
      </c>
      <c r="B20" s="49">
        <v>1995</v>
      </c>
      <c r="C20" s="50">
        <v>0.4706988473</v>
      </c>
      <c r="D20" s="51">
        <v>1502</v>
      </c>
      <c r="E20" s="53">
        <v>4589.8075898999996</v>
      </c>
      <c r="F20" s="53">
        <v>2234</v>
      </c>
      <c r="G20" s="52">
        <v>92.563088629999996</v>
      </c>
      <c r="H20" s="53">
        <v>35.108400627000002</v>
      </c>
      <c r="I20" s="54">
        <v>263</v>
      </c>
      <c r="J20" s="56">
        <v>243.57794677000001</v>
      </c>
      <c r="K20" s="55">
        <v>-0.587079821</v>
      </c>
      <c r="L20" s="56">
        <v>19.547655604999999</v>
      </c>
      <c r="M20" s="57">
        <v>170</v>
      </c>
      <c r="N20" s="81">
        <v>198.31764706000001</v>
      </c>
      <c r="O20" s="58">
        <v>0.49723152710000001</v>
      </c>
      <c r="P20" s="59">
        <v>26.400845052000001</v>
      </c>
      <c r="Q20" s="87">
        <v>264</v>
      </c>
      <c r="R20" s="87">
        <v>733.75378788</v>
      </c>
      <c r="S20" s="110">
        <v>3.9994497040999999</v>
      </c>
      <c r="T20" s="109">
        <v>16.236996713</v>
      </c>
      <c r="U20" s="60">
        <v>1502</v>
      </c>
      <c r="V20" s="60">
        <v>124</v>
      </c>
      <c r="W20" s="61">
        <v>1.6442598566</v>
      </c>
      <c r="X20" s="60">
        <v>19.219443995999999</v>
      </c>
      <c r="Y20" s="49">
        <v>55</v>
      </c>
      <c r="Z20" s="64">
        <v>7.14</v>
      </c>
      <c r="AA20" s="64">
        <v>-2.4986028E-2</v>
      </c>
      <c r="AB20" s="65">
        <v>9.9819693945000001</v>
      </c>
      <c r="AC20" s="62">
        <v>1492</v>
      </c>
      <c r="AD20" s="63">
        <v>39.264611260000002</v>
      </c>
      <c r="AE20" s="64">
        <v>1.6110099413000001</v>
      </c>
      <c r="AF20" s="65">
        <v>16.205922231999999</v>
      </c>
    </row>
    <row r="21" spans="1:32" x14ac:dyDescent="0.2">
      <c r="A21" s="48" t="s">
        <v>3</v>
      </c>
      <c r="B21" s="49">
        <v>1996</v>
      </c>
      <c r="C21" s="50">
        <v>0.51984566929999998</v>
      </c>
      <c r="D21" s="51">
        <v>1672</v>
      </c>
      <c r="E21" s="53">
        <v>4682.2787080999997</v>
      </c>
      <c r="F21" s="53">
        <v>2537</v>
      </c>
      <c r="G21" s="52">
        <v>88.664990145999994</v>
      </c>
      <c r="H21" s="53">
        <v>35.554179740000002</v>
      </c>
      <c r="I21" s="54">
        <v>251</v>
      </c>
      <c r="J21" s="56">
        <v>247.15537849</v>
      </c>
      <c r="K21" s="55">
        <v>-1.330152569</v>
      </c>
      <c r="L21" s="56">
        <v>20.324641501999999</v>
      </c>
      <c r="M21" s="57">
        <v>200</v>
      </c>
      <c r="N21" s="81">
        <v>201.72</v>
      </c>
      <c r="O21" s="58">
        <v>1.0867812376999999</v>
      </c>
      <c r="P21" s="59">
        <v>27.235500591000001</v>
      </c>
      <c r="Q21" s="87">
        <v>253</v>
      </c>
      <c r="R21" s="87">
        <v>754.19762846000003</v>
      </c>
      <c r="S21" s="110">
        <v>3.6814350315</v>
      </c>
      <c r="T21" s="109">
        <v>17.523359472999999</v>
      </c>
      <c r="U21" s="60">
        <v>1672</v>
      </c>
      <c r="V21" s="60">
        <v>124</v>
      </c>
      <c r="W21" s="61">
        <v>1.2800378996999999</v>
      </c>
      <c r="X21" s="60">
        <v>20.145819582000001</v>
      </c>
      <c r="Y21" s="49">
        <v>75</v>
      </c>
      <c r="Z21" s="64">
        <v>7.4850000000000003</v>
      </c>
      <c r="AA21" s="64">
        <v>-2.1161289999999999E-2</v>
      </c>
      <c r="AB21" s="65">
        <v>11.908179724</v>
      </c>
      <c r="AC21" s="62">
        <v>1659</v>
      </c>
      <c r="AD21" s="63">
        <v>39.304520795999998</v>
      </c>
      <c r="AE21" s="64">
        <v>1.3331312325</v>
      </c>
      <c r="AF21" s="65">
        <v>17.167283845</v>
      </c>
    </row>
    <row r="22" spans="1:32" x14ac:dyDescent="0.2">
      <c r="A22" s="48" t="s">
        <v>3</v>
      </c>
      <c r="B22" s="49">
        <v>1997</v>
      </c>
      <c r="C22" s="50">
        <v>0.58189887959999997</v>
      </c>
      <c r="D22" s="51">
        <v>1745</v>
      </c>
      <c r="E22" s="53">
        <v>4659.4011461</v>
      </c>
      <c r="F22" s="53">
        <v>2658</v>
      </c>
      <c r="G22" s="52">
        <v>81.052836718999998</v>
      </c>
      <c r="H22" s="53">
        <v>35.432278029000003</v>
      </c>
      <c r="I22" s="54">
        <v>238</v>
      </c>
      <c r="J22" s="56">
        <v>240.63445378</v>
      </c>
      <c r="K22" s="55">
        <v>-1.499579225</v>
      </c>
      <c r="L22" s="56">
        <v>20.242437712000001</v>
      </c>
      <c r="M22" s="57">
        <v>218</v>
      </c>
      <c r="N22" s="81">
        <v>194.52752294000001</v>
      </c>
      <c r="O22" s="58">
        <v>0.77534951090000004</v>
      </c>
      <c r="P22" s="59">
        <v>27.295328819000002</v>
      </c>
      <c r="Q22" s="87">
        <v>239</v>
      </c>
      <c r="R22" s="87">
        <v>728.61506276</v>
      </c>
      <c r="S22" s="110">
        <v>3.4050474413999998</v>
      </c>
      <c r="T22" s="109">
        <v>16.803195096</v>
      </c>
      <c r="U22" s="60">
        <v>1745</v>
      </c>
      <c r="V22" s="60">
        <v>125</v>
      </c>
      <c r="W22" s="61">
        <v>1.2053951035999999</v>
      </c>
      <c r="X22" s="60">
        <v>19.988685122</v>
      </c>
      <c r="Y22" s="49">
        <v>132</v>
      </c>
      <c r="Z22" s="64">
        <v>7.7220000000000004</v>
      </c>
      <c r="AA22" s="64">
        <v>-2.8306383000000001E-2</v>
      </c>
      <c r="AB22" s="65">
        <v>11.449680851</v>
      </c>
      <c r="AC22" s="62">
        <v>1712</v>
      </c>
      <c r="AD22" s="63">
        <v>38.462558411000003</v>
      </c>
      <c r="AE22" s="64">
        <v>1.4331071021999999</v>
      </c>
      <c r="AF22" s="65">
        <v>17.073396582000001</v>
      </c>
    </row>
    <row r="23" spans="1:32" x14ac:dyDescent="0.2">
      <c r="A23" s="48" t="s">
        <v>3</v>
      </c>
      <c r="B23" s="49">
        <v>1998</v>
      </c>
      <c r="C23" s="50">
        <v>0.61072355290000002</v>
      </c>
      <c r="D23" s="51">
        <v>1923</v>
      </c>
      <c r="E23" s="53">
        <v>4751.2979719000004</v>
      </c>
      <c r="F23" s="53">
        <v>3064</v>
      </c>
      <c r="G23" s="52">
        <v>81.476739555999998</v>
      </c>
      <c r="H23" s="53">
        <v>35.110303850999998</v>
      </c>
      <c r="I23" s="54">
        <v>317</v>
      </c>
      <c r="J23" s="56">
        <v>232.52681387999999</v>
      </c>
      <c r="K23" s="55">
        <v>-1.305701926</v>
      </c>
      <c r="L23" s="56">
        <v>20.052965066999999</v>
      </c>
      <c r="M23" s="57">
        <v>310</v>
      </c>
      <c r="N23" s="81">
        <v>192.83548386999999</v>
      </c>
      <c r="O23" s="58">
        <v>1.1484592037000001</v>
      </c>
      <c r="P23" s="59">
        <v>26.846201044000001</v>
      </c>
      <c r="Q23" s="87">
        <v>316</v>
      </c>
      <c r="R23" s="87">
        <v>716.71835442999998</v>
      </c>
      <c r="S23" s="110">
        <v>4.1951048758000002</v>
      </c>
      <c r="T23" s="109">
        <v>16.177376264999999</v>
      </c>
      <c r="U23" s="60">
        <v>1923</v>
      </c>
      <c r="V23" s="60">
        <v>128</v>
      </c>
      <c r="W23" s="61">
        <v>0.72152024820000005</v>
      </c>
      <c r="X23" s="60">
        <v>19.669689091999999</v>
      </c>
      <c r="Y23" s="49">
        <v>157</v>
      </c>
      <c r="Z23" s="64">
        <v>7.7370000000000001</v>
      </c>
      <c r="AA23" s="64">
        <v>-1.9204164999999999E-2</v>
      </c>
      <c r="AB23" s="65">
        <v>10.694069714999999</v>
      </c>
      <c r="AC23" s="62">
        <v>1905</v>
      </c>
      <c r="AD23" s="63">
        <v>39.902204724000001</v>
      </c>
      <c r="AE23" s="64">
        <v>1.2303928807</v>
      </c>
      <c r="AF23" s="65">
        <v>16.698325808</v>
      </c>
    </row>
    <row r="24" spans="1:32" x14ac:dyDescent="0.2">
      <c r="A24" s="48" t="s">
        <v>3</v>
      </c>
      <c r="B24" s="49">
        <v>1999</v>
      </c>
      <c r="C24" s="50">
        <v>0.67512100259999996</v>
      </c>
      <c r="D24" s="51">
        <v>1940</v>
      </c>
      <c r="E24" s="53">
        <v>4731.3783505000001</v>
      </c>
      <c r="F24" s="53">
        <v>3350</v>
      </c>
      <c r="G24" s="52">
        <v>76.838817910000003</v>
      </c>
      <c r="H24" s="53">
        <v>33.729543284000002</v>
      </c>
      <c r="I24" s="54">
        <v>335</v>
      </c>
      <c r="J24" s="56">
        <v>231.31641791000001</v>
      </c>
      <c r="K24" s="55">
        <v>-1.071556784</v>
      </c>
      <c r="L24" s="56">
        <v>19.362794979</v>
      </c>
      <c r="M24" s="57">
        <v>331</v>
      </c>
      <c r="N24" s="81">
        <v>194.79154079</v>
      </c>
      <c r="O24" s="58">
        <v>1.0870435821</v>
      </c>
      <c r="P24" s="59">
        <v>25.840081493</v>
      </c>
      <c r="Q24" s="87">
        <v>335</v>
      </c>
      <c r="R24" s="87">
        <v>719.21492536999995</v>
      </c>
      <c r="S24" s="110">
        <v>2.8934772437</v>
      </c>
      <c r="T24" s="109">
        <v>15.875792429000001</v>
      </c>
      <c r="U24" s="60">
        <v>1940</v>
      </c>
      <c r="V24" s="60">
        <v>129</v>
      </c>
      <c r="W24" s="61">
        <v>0.6376543173</v>
      </c>
      <c r="X24" s="60">
        <v>18.987007768000002</v>
      </c>
      <c r="Y24" s="49">
        <v>218</v>
      </c>
      <c r="Z24" s="64">
        <v>7.6529999999999996</v>
      </c>
      <c r="AA24" s="64">
        <v>-2.5341615000000001E-2</v>
      </c>
      <c r="AB24" s="65">
        <v>10.865134576000001</v>
      </c>
      <c r="AC24" s="62">
        <v>1922</v>
      </c>
      <c r="AD24" s="63">
        <v>40.434391259000002</v>
      </c>
      <c r="AE24" s="64">
        <v>1.1839316264999999</v>
      </c>
      <c r="AF24" s="65">
        <v>16.118260843000002</v>
      </c>
    </row>
    <row r="25" spans="1:32" x14ac:dyDescent="0.2">
      <c r="A25" s="48" t="s">
        <v>3</v>
      </c>
      <c r="B25" s="49">
        <v>2000</v>
      </c>
      <c r="C25" s="50">
        <v>0.62315462320000004</v>
      </c>
      <c r="D25" s="51">
        <v>2081</v>
      </c>
      <c r="E25" s="53">
        <v>4895.4521863999998</v>
      </c>
      <c r="F25" s="53">
        <v>3653</v>
      </c>
      <c r="G25" s="52">
        <v>95.608018067000003</v>
      </c>
      <c r="H25" s="53">
        <v>33.092733096000003</v>
      </c>
      <c r="I25" s="54">
        <v>400</v>
      </c>
      <c r="J25" s="56">
        <v>234.96</v>
      </c>
      <c r="K25" s="55">
        <v>-0.52091607200000001</v>
      </c>
      <c r="L25" s="56">
        <v>19.159041140999999</v>
      </c>
      <c r="M25" s="57">
        <v>392</v>
      </c>
      <c r="N25" s="81">
        <v>197.95153060999999</v>
      </c>
      <c r="O25" s="58">
        <v>1.8133863014</v>
      </c>
      <c r="P25" s="59">
        <v>25.482078904000002</v>
      </c>
      <c r="Q25" s="87">
        <v>401</v>
      </c>
      <c r="R25" s="87">
        <v>732.06982544000005</v>
      </c>
      <c r="S25" s="110">
        <v>3.7965122735999999</v>
      </c>
      <c r="T25" s="109">
        <v>16.084230180999999</v>
      </c>
      <c r="U25" s="60">
        <v>2081</v>
      </c>
      <c r="V25" s="60">
        <v>130</v>
      </c>
      <c r="W25" s="61">
        <v>0.69835061730000003</v>
      </c>
      <c r="X25" s="60">
        <v>18.537871604999999</v>
      </c>
      <c r="Y25" s="49">
        <v>259</v>
      </c>
      <c r="Z25" s="64">
        <v>7.5410000000000004</v>
      </c>
      <c r="AA25" s="64">
        <v>-1.649143E-3</v>
      </c>
      <c r="AB25" s="65">
        <v>11.560046729</v>
      </c>
      <c r="AC25" s="62">
        <v>2041</v>
      </c>
      <c r="AD25" s="63">
        <v>42.311464968000003</v>
      </c>
      <c r="AE25" s="64">
        <v>1.0184846218000001</v>
      </c>
      <c r="AF25" s="65">
        <v>15.740871017</v>
      </c>
    </row>
    <row r="26" spans="1:32" x14ac:dyDescent="0.2">
      <c r="A26" s="48" t="s">
        <v>3</v>
      </c>
      <c r="B26" s="49">
        <v>2001</v>
      </c>
      <c r="C26" s="50">
        <v>0.61916212400000004</v>
      </c>
      <c r="D26" s="51">
        <v>2142</v>
      </c>
      <c r="E26" s="53">
        <v>4876.1031745999999</v>
      </c>
      <c r="F26" s="53">
        <v>3576</v>
      </c>
      <c r="G26" s="52">
        <v>95.209865772000001</v>
      </c>
      <c r="H26" s="53">
        <v>34.175615491999999</v>
      </c>
      <c r="I26" s="54">
        <v>414</v>
      </c>
      <c r="J26" s="56">
        <v>234.61352657</v>
      </c>
      <c r="K26" s="55">
        <v>-0.79421456599999996</v>
      </c>
      <c r="L26" s="56">
        <v>19.416343696999999</v>
      </c>
      <c r="M26" s="57">
        <v>409</v>
      </c>
      <c r="N26" s="81">
        <v>195.49144254000001</v>
      </c>
      <c r="O26" s="58">
        <v>1.6252100112000001</v>
      </c>
      <c r="P26" s="59">
        <v>26.034121643999999</v>
      </c>
      <c r="Q26" s="87">
        <v>416</v>
      </c>
      <c r="R26" s="87">
        <v>727.97115384999995</v>
      </c>
      <c r="S26" s="110">
        <v>3.5464995846999998</v>
      </c>
      <c r="T26" s="109">
        <v>16.187434800999998</v>
      </c>
      <c r="U26" s="60">
        <v>2142</v>
      </c>
      <c r="V26" s="60">
        <v>132</v>
      </c>
      <c r="W26" s="61">
        <v>0.714991606</v>
      </c>
      <c r="X26" s="60">
        <v>18.973378846999999</v>
      </c>
      <c r="Y26" s="49">
        <v>321</v>
      </c>
      <c r="Z26" s="64">
        <v>7.5119999999999996</v>
      </c>
      <c r="AA26" s="64">
        <v>2.7069307E-3</v>
      </c>
      <c r="AB26" s="65">
        <v>12.10819802</v>
      </c>
      <c r="AC26" s="62">
        <v>2118</v>
      </c>
      <c r="AD26" s="63">
        <v>42.089754485</v>
      </c>
      <c r="AE26" s="64">
        <v>1.0239195239000001</v>
      </c>
      <c r="AF26" s="65">
        <v>16.188357636999999</v>
      </c>
    </row>
    <row r="27" spans="1:32" x14ac:dyDescent="0.2">
      <c r="A27" s="48" t="s">
        <v>3</v>
      </c>
      <c r="B27" s="49">
        <v>2002</v>
      </c>
      <c r="C27" s="50">
        <v>0.56174253730000001</v>
      </c>
      <c r="D27" s="51">
        <v>2470</v>
      </c>
      <c r="E27" s="53">
        <v>4894.3514169999999</v>
      </c>
      <c r="F27" s="53">
        <v>3807</v>
      </c>
      <c r="G27" s="52">
        <v>103.4029367</v>
      </c>
      <c r="H27" s="53">
        <v>33.804707643999997</v>
      </c>
      <c r="I27" s="54">
        <v>359</v>
      </c>
      <c r="J27" s="56">
        <v>234.63231198</v>
      </c>
      <c r="K27" s="55">
        <v>-0.30996580699999998</v>
      </c>
      <c r="L27" s="56">
        <v>18.639738822000002</v>
      </c>
      <c r="M27" s="57">
        <v>359</v>
      </c>
      <c r="N27" s="81">
        <v>195.44011141999999</v>
      </c>
      <c r="O27" s="58">
        <v>1.8285967403000001</v>
      </c>
      <c r="P27" s="59">
        <v>25.865844899999999</v>
      </c>
      <c r="Q27" s="87">
        <v>364</v>
      </c>
      <c r="R27" s="87">
        <v>729.51373625999997</v>
      </c>
      <c r="S27" s="110">
        <v>3.6455610561</v>
      </c>
      <c r="T27" s="109">
        <v>16.173968646999999</v>
      </c>
      <c r="U27" s="60">
        <v>2470</v>
      </c>
      <c r="V27" s="60">
        <v>131</v>
      </c>
      <c r="W27" s="61">
        <v>0.7900957139</v>
      </c>
      <c r="X27" s="60">
        <v>18.495770706999998</v>
      </c>
      <c r="Y27" s="49">
        <v>364</v>
      </c>
      <c r="Z27" s="64">
        <v>7.6340000000000003</v>
      </c>
      <c r="AA27" s="64">
        <v>3.8160469999999998E-4</v>
      </c>
      <c r="AB27" s="65">
        <v>12.789980431</v>
      </c>
      <c r="AC27" s="62">
        <v>2440</v>
      </c>
      <c r="AD27" s="63">
        <v>41.041065574000001</v>
      </c>
      <c r="AE27" s="64">
        <v>0.95331570560000001</v>
      </c>
      <c r="AF27" s="65">
        <v>15.789332394000001</v>
      </c>
    </row>
    <row r="28" spans="1:32" x14ac:dyDescent="0.2">
      <c r="A28" s="48" t="s">
        <v>3</v>
      </c>
      <c r="B28" s="49">
        <v>2003</v>
      </c>
      <c r="C28" s="50">
        <v>0.61493051980000002</v>
      </c>
      <c r="D28" s="51">
        <v>2514</v>
      </c>
      <c r="E28" s="53">
        <v>5011.2752585999997</v>
      </c>
      <c r="F28" s="53">
        <v>4048</v>
      </c>
      <c r="G28" s="52">
        <v>99.100894268999994</v>
      </c>
      <c r="H28" s="53">
        <v>33.094831769000002</v>
      </c>
      <c r="I28" s="54">
        <v>348</v>
      </c>
      <c r="J28" s="56">
        <v>250.71264368000001</v>
      </c>
      <c r="K28" s="55">
        <v>0.1116415655</v>
      </c>
      <c r="L28" s="56">
        <v>18.811551647000002</v>
      </c>
      <c r="M28" s="57">
        <v>343</v>
      </c>
      <c r="N28" s="81">
        <v>211.69387755</v>
      </c>
      <c r="O28" s="58">
        <v>2.0359031141999999</v>
      </c>
      <c r="P28" s="59">
        <v>25.696238753999999</v>
      </c>
      <c r="Q28" s="87">
        <v>349</v>
      </c>
      <c r="R28" s="87">
        <v>784.78223495999998</v>
      </c>
      <c r="S28" s="110">
        <v>5.3290279070000004</v>
      </c>
      <c r="T28" s="109">
        <v>16.927009689999998</v>
      </c>
      <c r="U28" s="60">
        <v>2514</v>
      </c>
      <c r="V28" s="60">
        <v>129</v>
      </c>
      <c r="W28" s="61">
        <v>0.53887784370000003</v>
      </c>
      <c r="X28" s="60">
        <v>18.475363995999999</v>
      </c>
      <c r="Y28" s="49">
        <v>416</v>
      </c>
      <c r="Z28" s="64">
        <v>7.47</v>
      </c>
      <c r="AA28" s="64">
        <v>-1.2559841E-2</v>
      </c>
      <c r="AB28" s="65">
        <v>13.743150685</v>
      </c>
      <c r="AC28" s="62">
        <v>2467</v>
      </c>
      <c r="AD28" s="63">
        <v>41.206769354999999</v>
      </c>
      <c r="AE28" s="64">
        <v>0.67526796889999996</v>
      </c>
      <c r="AF28" s="65">
        <v>16.006305435000002</v>
      </c>
    </row>
    <row r="29" spans="1:32" x14ac:dyDescent="0.2">
      <c r="A29" s="48" t="s">
        <v>3</v>
      </c>
      <c r="B29" s="49">
        <v>2004</v>
      </c>
      <c r="C29" s="50">
        <v>0.61559747379999996</v>
      </c>
      <c r="D29" s="51">
        <v>2626</v>
      </c>
      <c r="E29" s="53">
        <v>5149.8849962000004</v>
      </c>
      <c r="F29" s="53">
        <v>4283</v>
      </c>
      <c r="G29" s="52">
        <v>85.270840531999994</v>
      </c>
      <c r="H29" s="53">
        <v>33.175683165999999</v>
      </c>
      <c r="I29" s="54">
        <v>350</v>
      </c>
      <c r="J29" s="56">
        <v>258.88857143000001</v>
      </c>
      <c r="K29" s="55">
        <v>-5.4766908000000003E-2</v>
      </c>
      <c r="L29" s="56">
        <v>18.821219752000001</v>
      </c>
      <c r="M29" s="57">
        <v>350</v>
      </c>
      <c r="N29" s="81">
        <v>220.59428571000001</v>
      </c>
      <c r="O29" s="58">
        <v>1.7181139920999999</v>
      </c>
      <c r="P29" s="59">
        <v>25.765926418999999</v>
      </c>
      <c r="Q29" s="87">
        <v>353</v>
      </c>
      <c r="R29" s="87">
        <v>814.30594900999995</v>
      </c>
      <c r="S29" s="110">
        <v>4.8044062724999996</v>
      </c>
      <c r="T29" s="109">
        <v>16.240175197999999</v>
      </c>
      <c r="U29" s="60">
        <v>2626</v>
      </c>
      <c r="V29" s="60">
        <v>129</v>
      </c>
      <c r="W29" s="61">
        <v>0.1728884993</v>
      </c>
      <c r="X29" s="60">
        <v>18.464170407000001</v>
      </c>
      <c r="Y29" s="49">
        <v>497</v>
      </c>
      <c r="Z29" s="64">
        <v>7.3289999999999997</v>
      </c>
      <c r="AA29" s="64">
        <v>-2.6601526E-2</v>
      </c>
      <c r="AB29" s="65">
        <v>13.857763769</v>
      </c>
      <c r="AC29" s="62">
        <v>2583</v>
      </c>
      <c r="AD29" s="63">
        <v>41.639488966000002</v>
      </c>
      <c r="AE29" s="64">
        <v>0.19209217349999999</v>
      </c>
      <c r="AF29" s="65">
        <v>15.944411009</v>
      </c>
    </row>
    <row r="30" spans="1:32" x14ac:dyDescent="0.2">
      <c r="A30" s="48" t="s">
        <v>3</v>
      </c>
      <c r="B30" s="49">
        <v>2005</v>
      </c>
      <c r="C30" s="50">
        <v>0.55763517709999999</v>
      </c>
      <c r="D30" s="51">
        <v>2629</v>
      </c>
      <c r="E30" s="53">
        <v>4984.6173449999997</v>
      </c>
      <c r="F30" s="53">
        <v>4550</v>
      </c>
      <c r="G30" s="52">
        <v>64.125850549000006</v>
      </c>
      <c r="H30" s="53">
        <v>32.005886812999996</v>
      </c>
      <c r="I30" s="54">
        <v>361</v>
      </c>
      <c r="J30" s="56">
        <v>246.43213295999999</v>
      </c>
      <c r="K30" s="55">
        <v>0.32678629650000002</v>
      </c>
      <c r="L30" s="56">
        <v>18.033144965999998</v>
      </c>
      <c r="M30" s="57">
        <v>360</v>
      </c>
      <c r="N30" s="81">
        <v>206.50555556</v>
      </c>
      <c r="O30" s="58">
        <v>1.5183997360999999</v>
      </c>
      <c r="P30" s="59">
        <v>24.769007916</v>
      </c>
      <c r="Q30" s="87">
        <v>361</v>
      </c>
      <c r="R30" s="87">
        <v>766</v>
      </c>
      <c r="S30" s="110">
        <v>4.3272012704999998</v>
      </c>
      <c r="T30" s="109">
        <v>15.010379806</v>
      </c>
      <c r="U30" s="60">
        <v>2629</v>
      </c>
      <c r="V30" s="60">
        <v>128</v>
      </c>
      <c r="W30" s="61">
        <v>-0.13350472999999999</v>
      </c>
      <c r="X30" s="60">
        <v>17.658651925000001</v>
      </c>
      <c r="Y30" s="49">
        <v>562</v>
      </c>
      <c r="Z30" s="64">
        <v>7.4509999999999996</v>
      </c>
      <c r="AA30" s="64">
        <v>-1.7284277000000001E-2</v>
      </c>
      <c r="AB30" s="65">
        <v>13.646069182</v>
      </c>
      <c r="AC30" s="62">
        <v>2605</v>
      </c>
      <c r="AD30" s="63">
        <v>39.086909789000003</v>
      </c>
      <c r="AE30" s="64">
        <v>0.2592612353</v>
      </c>
      <c r="AF30" s="65">
        <v>15.041167611000001</v>
      </c>
    </row>
    <row r="31" spans="1:32" x14ac:dyDescent="0.2">
      <c r="A31" s="48" t="s">
        <v>3</v>
      </c>
      <c r="B31" s="49">
        <v>2006</v>
      </c>
      <c r="C31" s="50">
        <v>0.58054981269999995</v>
      </c>
      <c r="D31" s="51">
        <v>2759</v>
      </c>
      <c r="E31" s="53">
        <v>5043.3606379000003</v>
      </c>
      <c r="F31" s="53">
        <v>4880</v>
      </c>
      <c r="G31" s="52">
        <v>67.666770491999998</v>
      </c>
      <c r="H31" s="53">
        <v>31.591153688999999</v>
      </c>
      <c r="I31" s="54">
        <v>313</v>
      </c>
      <c r="J31" s="56">
        <v>242.13738018999999</v>
      </c>
      <c r="K31" s="55">
        <v>1.0463288851999999</v>
      </c>
      <c r="L31" s="56">
        <v>17.781151097999999</v>
      </c>
      <c r="M31" s="57">
        <v>315</v>
      </c>
      <c r="N31" s="81">
        <v>206.52698412999999</v>
      </c>
      <c r="O31" s="58">
        <v>2.0378476834999999</v>
      </c>
      <c r="P31" s="59">
        <v>24.654655186999999</v>
      </c>
      <c r="Q31" s="87">
        <v>315</v>
      </c>
      <c r="R31" s="87">
        <v>760.94920635000005</v>
      </c>
      <c r="S31" s="110">
        <v>4.5518733395000002</v>
      </c>
      <c r="T31" s="109">
        <v>14.686327464</v>
      </c>
      <c r="U31" s="60">
        <v>2759</v>
      </c>
      <c r="V31" s="60">
        <v>129</v>
      </c>
      <c r="W31" s="61">
        <v>-0.22059240999999999</v>
      </c>
      <c r="X31" s="60">
        <v>17.571904</v>
      </c>
      <c r="Y31" s="49">
        <v>540</v>
      </c>
      <c r="Z31" s="64">
        <v>7.2850000000000001</v>
      </c>
      <c r="AA31" s="64">
        <v>-1.2028305E-2</v>
      </c>
      <c r="AB31" s="65">
        <v>13.799358038999999</v>
      </c>
      <c r="AC31" s="62">
        <v>2735</v>
      </c>
      <c r="AD31" s="63">
        <v>38.063473492</v>
      </c>
      <c r="AE31" s="64">
        <v>0.95785224219999998</v>
      </c>
      <c r="AF31" s="65">
        <v>14.908983818999999</v>
      </c>
    </row>
    <row r="32" spans="1:32" x14ac:dyDescent="0.2">
      <c r="A32" s="48" t="s">
        <v>3</v>
      </c>
      <c r="B32" s="49">
        <v>2007</v>
      </c>
      <c r="C32" s="50">
        <v>0.56627667739999998</v>
      </c>
      <c r="D32" s="51">
        <v>2626</v>
      </c>
      <c r="E32" s="53">
        <v>5106.6256664000002</v>
      </c>
      <c r="F32" s="53">
        <v>4804</v>
      </c>
      <c r="G32" s="52">
        <v>55.592845545000003</v>
      </c>
      <c r="H32" s="53">
        <v>31.369272480999999</v>
      </c>
      <c r="I32" s="54">
        <v>322</v>
      </c>
      <c r="J32" s="56">
        <v>252.46273292000001</v>
      </c>
      <c r="K32" s="55">
        <v>1.4949987490000001</v>
      </c>
      <c r="L32" s="56">
        <v>18.039866763999999</v>
      </c>
      <c r="M32" s="57">
        <v>323</v>
      </c>
      <c r="N32" s="81">
        <v>212.56346748999999</v>
      </c>
      <c r="O32" s="58">
        <v>2.1862103728000002</v>
      </c>
      <c r="P32" s="59">
        <v>24.589873568000002</v>
      </c>
      <c r="Q32" s="87">
        <v>323</v>
      </c>
      <c r="R32" s="87">
        <v>786.47678019</v>
      </c>
      <c r="S32" s="110">
        <v>4.3752078284999998</v>
      </c>
      <c r="T32" s="109">
        <v>15.185771979</v>
      </c>
      <c r="U32" s="60">
        <v>2626</v>
      </c>
      <c r="V32" s="60">
        <v>128</v>
      </c>
      <c r="W32" s="61">
        <v>-0.65345716099999995</v>
      </c>
      <c r="X32" s="60">
        <v>17.700754846999999</v>
      </c>
      <c r="Y32" s="49">
        <v>522</v>
      </c>
      <c r="Z32" s="64">
        <v>7.2409999999999997</v>
      </c>
      <c r="AA32" s="64">
        <v>-1.9659263999999999E-2</v>
      </c>
      <c r="AB32" s="65">
        <v>14.367679719</v>
      </c>
      <c r="AC32" s="62">
        <v>2602</v>
      </c>
      <c r="AD32" s="63">
        <v>34.808762489999999</v>
      </c>
      <c r="AE32" s="64">
        <v>-0.210647268</v>
      </c>
      <c r="AF32" s="65">
        <v>14.872287503000001</v>
      </c>
    </row>
    <row r="33" spans="1:32" x14ac:dyDescent="0.2">
      <c r="A33" s="48" t="s">
        <v>3</v>
      </c>
      <c r="B33" s="49">
        <v>2008</v>
      </c>
      <c r="C33" s="50">
        <v>0.54470632080000003</v>
      </c>
      <c r="D33" s="51">
        <v>2542</v>
      </c>
      <c r="E33" s="53">
        <v>5123.3894571000001</v>
      </c>
      <c r="F33" s="53">
        <v>4888</v>
      </c>
      <c r="G33" s="52">
        <v>38.766149755000001</v>
      </c>
      <c r="H33" s="53">
        <v>29.991979951000001</v>
      </c>
      <c r="I33" s="54">
        <v>309</v>
      </c>
      <c r="J33" s="56">
        <v>255.91262136</v>
      </c>
      <c r="K33" s="55">
        <v>1.2984443762</v>
      </c>
      <c r="L33" s="56">
        <v>17.393929318000001</v>
      </c>
      <c r="M33" s="57">
        <v>310</v>
      </c>
      <c r="N33" s="81">
        <v>220.92903226000001</v>
      </c>
      <c r="O33" s="58">
        <v>1.7998720834999999</v>
      </c>
      <c r="P33" s="59">
        <v>23.629859599</v>
      </c>
      <c r="Q33" s="87">
        <v>310</v>
      </c>
      <c r="R33" s="87">
        <v>813.56129032000001</v>
      </c>
      <c r="S33" s="110">
        <v>3.7077935599999998</v>
      </c>
      <c r="T33" s="109">
        <v>14.217805898</v>
      </c>
      <c r="U33" s="60">
        <v>2542</v>
      </c>
      <c r="V33" s="60">
        <v>124</v>
      </c>
      <c r="W33" s="61">
        <v>-1.513432023</v>
      </c>
      <c r="X33" s="60">
        <v>16.674422808999999</v>
      </c>
      <c r="Y33" s="49">
        <v>503</v>
      </c>
      <c r="Z33" s="64">
        <v>7.2240000000000002</v>
      </c>
      <c r="AA33" s="64">
        <v>5.0768788999999998E-3</v>
      </c>
      <c r="AB33" s="65">
        <v>13.807257602</v>
      </c>
      <c r="AC33" s="62">
        <v>2497</v>
      </c>
      <c r="AD33" s="63">
        <v>29.371525831</v>
      </c>
      <c r="AE33" s="64">
        <v>-1.6441611439999999</v>
      </c>
      <c r="AF33" s="65">
        <v>13.781336467999999</v>
      </c>
    </row>
    <row r="34" spans="1:32" s="77" customFormat="1" x14ac:dyDescent="0.2">
      <c r="A34" s="67" t="s">
        <v>3</v>
      </c>
      <c r="B34" s="68">
        <v>2009</v>
      </c>
      <c r="C34" s="69">
        <v>0.6399583767</v>
      </c>
      <c r="D34" s="51">
        <v>2463</v>
      </c>
      <c r="E34" s="19">
        <v>5280.1132765000002</v>
      </c>
      <c r="F34" s="19">
        <v>5103</v>
      </c>
      <c r="G34" s="17">
        <v>67.423347050999993</v>
      </c>
      <c r="H34" s="19">
        <v>29.298236136</v>
      </c>
      <c r="I34" s="54">
        <v>284</v>
      </c>
      <c r="J34" s="71">
        <v>252.81690141000001</v>
      </c>
      <c r="K34" s="70">
        <v>1.9183178248999999</v>
      </c>
      <c r="L34" s="71">
        <v>17.470010011999999</v>
      </c>
      <c r="M34" s="57">
        <v>288</v>
      </c>
      <c r="N34" s="82">
        <v>216.09375</v>
      </c>
      <c r="O34" s="72">
        <v>2.1348656599</v>
      </c>
      <c r="P34" s="59">
        <v>23.334635615</v>
      </c>
      <c r="Q34" s="87">
        <v>287</v>
      </c>
      <c r="R34" s="87">
        <v>796.68292683000004</v>
      </c>
      <c r="S34" s="110">
        <v>4.6364871724999999</v>
      </c>
      <c r="T34" s="109">
        <v>13.597821234</v>
      </c>
      <c r="U34" s="73">
        <v>2463</v>
      </c>
      <c r="V34" s="73">
        <v>123</v>
      </c>
      <c r="W34" s="74">
        <v>-1.4112658950000001</v>
      </c>
      <c r="X34" s="73">
        <v>16.483240581</v>
      </c>
      <c r="Y34" s="68">
        <v>506</v>
      </c>
      <c r="Z34" s="76">
        <v>7.0890000000000004</v>
      </c>
      <c r="AA34" s="76">
        <v>-3.2298644000000001E-2</v>
      </c>
      <c r="AB34" s="65">
        <v>13.513406364</v>
      </c>
      <c r="AC34" s="62">
        <v>2380</v>
      </c>
      <c r="AD34" s="75">
        <v>26.448067226999999</v>
      </c>
      <c r="AE34" s="76">
        <v>-4.2778710249999996</v>
      </c>
      <c r="AF34" s="65">
        <v>13.356686095000001</v>
      </c>
    </row>
    <row r="35" spans="1:32" s="77" customFormat="1" x14ac:dyDescent="0.2">
      <c r="A35" s="67" t="s">
        <v>3</v>
      </c>
      <c r="B35" s="68">
        <v>2010</v>
      </c>
      <c r="C35" s="69">
        <v>0.63759523070000002</v>
      </c>
      <c r="D35" s="51">
        <v>2248</v>
      </c>
      <c r="E35" s="19">
        <v>5425.1432384</v>
      </c>
      <c r="F35" s="19">
        <v>5043</v>
      </c>
      <c r="G35" s="17">
        <v>68.267808844000001</v>
      </c>
      <c r="H35" s="19">
        <v>28.626076739999998</v>
      </c>
      <c r="I35" s="54">
        <v>283</v>
      </c>
      <c r="J35" s="71">
        <v>248.40636042</v>
      </c>
      <c r="K35" s="70">
        <v>2.4549710201999999</v>
      </c>
      <c r="L35" s="71">
        <v>17.3981052</v>
      </c>
      <c r="M35" s="57">
        <v>284</v>
      </c>
      <c r="N35" s="82">
        <v>216.21126760999999</v>
      </c>
      <c r="O35" s="72">
        <v>2.2886573468</v>
      </c>
      <c r="P35" s="59">
        <v>22.942891136</v>
      </c>
      <c r="Q35" s="87">
        <v>284</v>
      </c>
      <c r="R35" s="87">
        <v>797.42605633999995</v>
      </c>
      <c r="S35" s="110">
        <v>5.7513438662</v>
      </c>
      <c r="T35" s="109">
        <v>12.995066649</v>
      </c>
      <c r="U35" s="73">
        <v>2248</v>
      </c>
      <c r="V35" s="73">
        <v>118</v>
      </c>
      <c r="W35" s="74">
        <v>-1.967878944</v>
      </c>
      <c r="X35" s="73">
        <v>16.267972217000001</v>
      </c>
      <c r="Y35" s="68">
        <v>454</v>
      </c>
      <c r="Z35" s="76">
        <v>6.851</v>
      </c>
      <c r="AA35" s="76">
        <v>-6.6460333999999996E-2</v>
      </c>
      <c r="AB35" s="65">
        <v>13.376713735999999</v>
      </c>
      <c r="AC35" s="62">
        <v>2147</v>
      </c>
      <c r="AD35" s="75">
        <v>23.225803447000001</v>
      </c>
      <c r="AE35" s="76">
        <v>-6.1254486410000002</v>
      </c>
      <c r="AF35" s="65">
        <v>12.675033393</v>
      </c>
    </row>
    <row r="36" spans="1:32" x14ac:dyDescent="0.2">
      <c r="A36" s="48" t="s">
        <v>3</v>
      </c>
      <c r="B36" s="49">
        <v>2011</v>
      </c>
      <c r="C36" s="50">
        <v>0.69641202150000003</v>
      </c>
      <c r="D36" s="51">
        <v>1521</v>
      </c>
      <c r="E36" s="53">
        <v>5785.9355686999997</v>
      </c>
      <c r="F36" s="53">
        <v>4827</v>
      </c>
      <c r="G36" s="52">
        <v>80.072836129999999</v>
      </c>
      <c r="H36" s="53">
        <v>25.284171534999999</v>
      </c>
      <c r="I36" s="54">
        <v>193</v>
      </c>
      <c r="J36" s="56">
        <v>264.14507772000002</v>
      </c>
      <c r="K36" s="55">
        <v>3.3882410639999998</v>
      </c>
      <c r="L36" s="56">
        <v>16.043345178999999</v>
      </c>
      <c r="M36" s="57">
        <v>195</v>
      </c>
      <c r="N36" s="81">
        <v>231.65128204999999</v>
      </c>
      <c r="O36" s="58">
        <v>2.8667125674</v>
      </c>
      <c r="P36" s="59">
        <v>20.76564102</v>
      </c>
      <c r="Q36" s="87">
        <v>195</v>
      </c>
      <c r="R36" s="87">
        <v>846.35384614999998</v>
      </c>
      <c r="S36" s="110">
        <v>6.0610118921999998</v>
      </c>
      <c r="T36" s="109">
        <v>11.241292283</v>
      </c>
      <c r="U36" s="60">
        <v>1521</v>
      </c>
      <c r="V36" s="60">
        <v>107</v>
      </c>
      <c r="W36" s="61">
        <v>-2.6656637609999998</v>
      </c>
      <c r="X36" s="60">
        <v>14.607737235</v>
      </c>
      <c r="Y36" s="49">
        <v>373</v>
      </c>
      <c r="Z36" s="64">
        <v>6.7519999999999998</v>
      </c>
      <c r="AA36" s="64">
        <v>-9.1094039000000002E-2</v>
      </c>
      <c r="AB36" s="65">
        <v>12.079213771999999</v>
      </c>
      <c r="AC36" s="62">
        <v>542</v>
      </c>
      <c r="AD36" s="63">
        <v>23.209409594</v>
      </c>
      <c r="AE36" s="64">
        <v>-7.2890919539999999</v>
      </c>
      <c r="AF36" s="65">
        <v>11.268005162</v>
      </c>
    </row>
    <row r="37" spans="1:32" x14ac:dyDescent="0.2">
      <c r="A37" s="48" t="s">
        <v>3</v>
      </c>
      <c r="B37" s="49">
        <v>2012</v>
      </c>
      <c r="C37" s="50">
        <v>0.76016788319999995</v>
      </c>
      <c r="D37" s="51">
        <v>266</v>
      </c>
      <c r="E37" s="53">
        <v>6184.3007519000003</v>
      </c>
      <c r="F37" s="53">
        <v>4590</v>
      </c>
      <c r="G37" s="52">
        <v>75.710320261000007</v>
      </c>
      <c r="H37" s="53">
        <v>21.213702831999999</v>
      </c>
      <c r="S37" s="110"/>
      <c r="U37" s="60">
        <v>266</v>
      </c>
      <c r="V37" s="60">
        <v>97</v>
      </c>
      <c r="W37" s="61">
        <v>-3.0838096899999998</v>
      </c>
      <c r="X37" s="60">
        <v>12.790809035000001</v>
      </c>
      <c r="Y37" s="49">
        <v>81</v>
      </c>
      <c r="Z37" s="64">
        <v>6.883</v>
      </c>
      <c r="AA37" s="64">
        <v>-0.103624352</v>
      </c>
      <c r="AB37" s="65">
        <v>10.200181346999999</v>
      </c>
    </row>
    <row r="38" spans="1:32" x14ac:dyDescent="0.2">
      <c r="A38" s="48" t="s">
        <v>3</v>
      </c>
      <c r="B38" s="49">
        <v>2013</v>
      </c>
      <c r="C38" s="50">
        <v>0.9179804412</v>
      </c>
      <c r="F38" s="53">
        <v>3703</v>
      </c>
      <c r="G38" s="52">
        <v>83.018271671999997</v>
      </c>
      <c r="H38" s="53">
        <v>17.630110721000001</v>
      </c>
      <c r="S38" s="110"/>
      <c r="Y38" s="49"/>
      <c r="Z38" s="64"/>
      <c r="AA38" s="64"/>
      <c r="AB38" s="65"/>
    </row>
    <row r="39" spans="1:32" x14ac:dyDescent="0.2">
      <c r="A39" s="48" t="s">
        <v>3</v>
      </c>
      <c r="B39" s="49">
        <v>2014</v>
      </c>
      <c r="C39" s="50">
        <v>1.0847255575000001</v>
      </c>
      <c r="F39" s="53">
        <v>1032</v>
      </c>
      <c r="G39" s="52">
        <v>101.25119186000001</v>
      </c>
      <c r="H39" s="53">
        <v>16.896608527000001</v>
      </c>
      <c r="S39" s="110"/>
      <c r="Y39" s="49"/>
      <c r="Z39" s="64"/>
      <c r="AA39" s="64"/>
      <c r="AB39" s="65"/>
    </row>
    <row r="40" spans="1:32" x14ac:dyDescent="0.2">
      <c r="A40" s="48" t="s">
        <v>37</v>
      </c>
      <c r="B40" s="49">
        <v>1987</v>
      </c>
      <c r="C40" s="50">
        <v>0</v>
      </c>
      <c r="D40" s="51">
        <v>108</v>
      </c>
      <c r="E40" s="53">
        <v>3931.6018518999999</v>
      </c>
      <c r="F40" s="53">
        <v>119</v>
      </c>
      <c r="G40" s="52">
        <v>-95.077478990000003</v>
      </c>
      <c r="H40" s="53">
        <v>28.878554621999999</v>
      </c>
      <c r="S40" s="110"/>
      <c r="U40" s="60">
        <v>108</v>
      </c>
      <c r="V40" s="60">
        <v>123</v>
      </c>
      <c r="W40" s="61">
        <v>1.2581428571</v>
      </c>
      <c r="X40" s="60">
        <v>10.376529412</v>
      </c>
      <c r="Y40" s="49"/>
      <c r="Z40" s="64"/>
      <c r="AA40" s="64"/>
      <c r="AB40" s="65"/>
      <c r="AC40" s="62">
        <v>105</v>
      </c>
      <c r="AD40" s="63">
        <v>40.284761905000003</v>
      </c>
      <c r="AE40" s="64">
        <v>0.23325000000000001</v>
      </c>
      <c r="AF40" s="65">
        <v>7.0685172414000004</v>
      </c>
    </row>
    <row r="41" spans="1:32" x14ac:dyDescent="0.2">
      <c r="A41" s="48" t="s">
        <v>37</v>
      </c>
      <c r="B41" s="49">
        <v>1988</v>
      </c>
      <c r="C41" s="50">
        <v>0</v>
      </c>
      <c r="D41" s="51">
        <v>101</v>
      </c>
      <c r="E41" s="53">
        <v>4203.1287129000002</v>
      </c>
      <c r="F41" s="53">
        <v>132</v>
      </c>
      <c r="G41" s="52">
        <v>-25.464924239999998</v>
      </c>
      <c r="H41" s="53">
        <v>26.826568181999999</v>
      </c>
      <c r="S41" s="110"/>
      <c r="U41" s="60">
        <v>101</v>
      </c>
      <c r="V41" s="60">
        <v>112</v>
      </c>
      <c r="W41" s="61">
        <v>0.52668181820000004</v>
      </c>
      <c r="X41" s="60">
        <v>10.258348485000001</v>
      </c>
      <c r="Y41" s="49"/>
      <c r="Z41" s="64"/>
      <c r="AA41" s="64"/>
      <c r="AB41" s="65"/>
      <c r="AC41" s="62">
        <v>100</v>
      </c>
      <c r="AD41" s="63">
        <v>39.430999999999997</v>
      </c>
      <c r="AE41" s="64">
        <v>0.20501538459999999</v>
      </c>
      <c r="AF41" s="65">
        <v>7.1085230769000001</v>
      </c>
    </row>
    <row r="42" spans="1:32" x14ac:dyDescent="0.2">
      <c r="A42" s="48" t="s">
        <v>37</v>
      </c>
      <c r="B42" s="49">
        <v>1989</v>
      </c>
      <c r="C42" s="50">
        <v>2.6849314999999999E-3</v>
      </c>
      <c r="D42" s="51">
        <v>217</v>
      </c>
      <c r="E42" s="53">
        <v>4183.1889400999999</v>
      </c>
      <c r="F42" s="53">
        <v>262</v>
      </c>
      <c r="G42" s="52">
        <v>-26.504770990000001</v>
      </c>
      <c r="H42" s="53">
        <v>28.266381678999998</v>
      </c>
      <c r="S42" s="110"/>
      <c r="U42" s="60">
        <v>217</v>
      </c>
      <c r="V42" s="60">
        <v>123</v>
      </c>
      <c r="W42" s="61">
        <v>0.80900000000000005</v>
      </c>
      <c r="X42" s="60">
        <v>10.846400763</v>
      </c>
      <c r="Y42" s="49"/>
      <c r="Z42" s="64"/>
      <c r="AA42" s="64"/>
      <c r="AB42" s="65"/>
      <c r="AC42" s="62">
        <v>213</v>
      </c>
      <c r="AD42" s="63">
        <v>42.567605634000003</v>
      </c>
      <c r="AE42" s="64">
        <v>0.1473503937</v>
      </c>
      <c r="AF42" s="65">
        <v>7.7426716535000004</v>
      </c>
    </row>
    <row r="43" spans="1:32" x14ac:dyDescent="0.2">
      <c r="A43" s="48" t="s">
        <v>37</v>
      </c>
      <c r="B43" s="49">
        <v>1990</v>
      </c>
      <c r="C43" s="50">
        <v>6.9752747300000001E-2</v>
      </c>
      <c r="D43" s="51">
        <v>193</v>
      </c>
      <c r="E43" s="53">
        <v>4221.4093264000003</v>
      </c>
      <c r="F43" s="53">
        <v>259</v>
      </c>
      <c r="G43" s="52">
        <v>-33.825444019999999</v>
      </c>
      <c r="H43" s="53">
        <v>27.033536680000001</v>
      </c>
      <c r="S43" s="110"/>
      <c r="U43" s="60">
        <v>193</v>
      </c>
      <c r="V43" s="60">
        <v>116</v>
      </c>
      <c r="W43" s="61">
        <v>1.1540849420999999</v>
      </c>
      <c r="X43" s="60">
        <v>11.53023166</v>
      </c>
      <c r="Y43" s="49"/>
      <c r="Z43" s="64"/>
      <c r="AA43" s="64"/>
      <c r="AB43" s="65"/>
      <c r="AC43" s="62">
        <v>187</v>
      </c>
      <c r="AD43" s="63">
        <v>43.597326203000001</v>
      </c>
      <c r="AE43" s="64">
        <v>0.31555645160000001</v>
      </c>
      <c r="AF43" s="65">
        <v>8.5398044355000007</v>
      </c>
    </row>
    <row r="44" spans="1:32" x14ac:dyDescent="0.2">
      <c r="A44" s="48" t="s">
        <v>37</v>
      </c>
      <c r="B44" s="49">
        <v>1991</v>
      </c>
      <c r="C44" s="50">
        <v>2.4965870300000002E-2</v>
      </c>
      <c r="D44" s="51">
        <v>303</v>
      </c>
      <c r="E44" s="53">
        <v>4104.9471947000002</v>
      </c>
      <c r="F44" s="53">
        <v>420</v>
      </c>
      <c r="G44" s="52">
        <v>-1.848880952</v>
      </c>
      <c r="H44" s="53">
        <v>28.051109524000001</v>
      </c>
      <c r="S44" s="110"/>
      <c r="U44" s="60">
        <v>303</v>
      </c>
      <c r="V44" s="60">
        <v>119</v>
      </c>
      <c r="W44" s="61">
        <v>0.90435714290000002</v>
      </c>
      <c r="X44" s="60">
        <v>12.05997619</v>
      </c>
      <c r="Y44" s="49"/>
      <c r="Z44" s="64"/>
      <c r="AA44" s="64"/>
      <c r="AB44" s="65"/>
      <c r="AC44" s="62">
        <v>299</v>
      </c>
      <c r="AD44" s="63">
        <v>45.946153846000001</v>
      </c>
      <c r="AE44" s="64">
        <v>0.4876330935</v>
      </c>
      <c r="AF44" s="65">
        <v>8.7118254197000002</v>
      </c>
    </row>
    <row r="45" spans="1:32" x14ac:dyDescent="0.2">
      <c r="A45" s="48" t="s">
        <v>37</v>
      </c>
      <c r="B45" s="49">
        <v>1992</v>
      </c>
      <c r="C45" s="50">
        <v>3.8338108900000001E-2</v>
      </c>
      <c r="D45" s="51">
        <v>328</v>
      </c>
      <c r="E45" s="53">
        <v>4334.4939023999996</v>
      </c>
      <c r="F45" s="53">
        <v>434</v>
      </c>
      <c r="G45" s="52">
        <v>-19.31557604</v>
      </c>
      <c r="H45" s="53">
        <v>29.172767280999999</v>
      </c>
      <c r="S45" s="110"/>
      <c r="U45" s="60">
        <v>328</v>
      </c>
      <c r="V45" s="60">
        <v>124</v>
      </c>
      <c r="W45" s="61">
        <v>0.9308568129</v>
      </c>
      <c r="X45" s="60">
        <v>12.078688222</v>
      </c>
      <c r="Y45" s="49"/>
      <c r="Z45" s="64"/>
      <c r="AA45" s="64"/>
      <c r="AB45" s="65"/>
      <c r="AC45" s="62">
        <v>325</v>
      </c>
      <c r="AD45" s="63">
        <v>43.052307691999999</v>
      </c>
      <c r="AE45" s="64">
        <v>0.58668557919999997</v>
      </c>
      <c r="AF45" s="65">
        <v>8.9125460993000001</v>
      </c>
    </row>
    <row r="46" spans="1:32" x14ac:dyDescent="0.2">
      <c r="A46" s="48" t="s">
        <v>37</v>
      </c>
      <c r="B46" s="49">
        <v>1993</v>
      </c>
      <c r="C46" s="50">
        <v>7.3280212499999997E-2</v>
      </c>
      <c r="D46" s="51">
        <v>356</v>
      </c>
      <c r="E46" s="53">
        <v>4472.6432584000004</v>
      </c>
      <c r="F46" s="53">
        <v>483</v>
      </c>
      <c r="G46" s="52">
        <v>11.638095238</v>
      </c>
      <c r="H46" s="53">
        <v>29.977041408000002</v>
      </c>
      <c r="S46" s="110"/>
      <c r="U46" s="60">
        <v>356</v>
      </c>
      <c r="V46" s="60">
        <v>121</v>
      </c>
      <c r="W46" s="61">
        <v>0.99126348549999999</v>
      </c>
      <c r="X46" s="60">
        <v>13.349278008000001</v>
      </c>
      <c r="Y46" s="49"/>
      <c r="Z46" s="64"/>
      <c r="AA46" s="64"/>
      <c r="AB46" s="65"/>
      <c r="AC46" s="62">
        <v>352</v>
      </c>
      <c r="AD46" s="63">
        <v>45.860511363999997</v>
      </c>
      <c r="AE46" s="64">
        <v>0.52232558139999996</v>
      </c>
      <c r="AF46" s="65">
        <v>9.6639139534999998</v>
      </c>
    </row>
    <row r="47" spans="1:32" x14ac:dyDescent="0.2">
      <c r="A47" s="48" t="s">
        <v>37</v>
      </c>
      <c r="B47" s="49">
        <v>1994</v>
      </c>
      <c r="C47" s="50">
        <v>1.62790698E-2</v>
      </c>
      <c r="D47" s="51">
        <v>486</v>
      </c>
      <c r="E47" s="53">
        <v>4463.7181069999997</v>
      </c>
      <c r="F47" s="53">
        <v>666</v>
      </c>
      <c r="G47" s="52">
        <v>32.026411410999998</v>
      </c>
      <c r="H47" s="53">
        <v>29.219579580000001</v>
      </c>
      <c r="S47" s="110"/>
      <c r="U47" s="60">
        <v>486</v>
      </c>
      <c r="V47" s="60">
        <v>126</v>
      </c>
      <c r="W47" s="61">
        <v>1.2738783784000001</v>
      </c>
      <c r="X47" s="60">
        <v>12.668600601</v>
      </c>
      <c r="Y47" s="49"/>
      <c r="Z47" s="64"/>
      <c r="AA47" s="64"/>
      <c r="AB47" s="65"/>
      <c r="AC47" s="62">
        <v>484</v>
      </c>
      <c r="AD47" s="63">
        <v>42.465495867999998</v>
      </c>
      <c r="AE47" s="64">
        <v>0.44852279639999998</v>
      </c>
      <c r="AF47" s="65">
        <v>9.5435460485999997</v>
      </c>
    </row>
    <row r="48" spans="1:32" x14ac:dyDescent="0.2">
      <c r="A48" s="48" t="s">
        <v>37</v>
      </c>
      <c r="B48" s="49">
        <v>1995</v>
      </c>
      <c r="C48" s="50">
        <v>1.8241912799999999E-2</v>
      </c>
      <c r="D48" s="51">
        <v>700</v>
      </c>
      <c r="E48" s="53">
        <v>4657.8885713999998</v>
      </c>
      <c r="F48" s="53">
        <v>934</v>
      </c>
      <c r="G48" s="52">
        <v>31.527698073</v>
      </c>
      <c r="H48" s="53">
        <v>29.577895075000001</v>
      </c>
      <c r="S48" s="110"/>
      <c r="U48" s="60">
        <v>700</v>
      </c>
      <c r="V48" s="60">
        <v>125</v>
      </c>
      <c r="W48" s="61">
        <v>1.2863875803</v>
      </c>
      <c r="X48" s="60">
        <v>12.979171306</v>
      </c>
      <c r="Y48" s="49"/>
      <c r="Z48" s="64"/>
      <c r="AA48" s="64"/>
      <c r="AB48" s="65"/>
      <c r="AC48" s="62">
        <v>688</v>
      </c>
      <c r="AD48" s="63">
        <v>42.005377907000003</v>
      </c>
      <c r="AE48" s="64">
        <v>0.51192592589999997</v>
      </c>
      <c r="AF48" s="65">
        <v>10.215942702</v>
      </c>
    </row>
    <row r="49" spans="1:32" x14ac:dyDescent="0.2">
      <c r="A49" s="48" t="s">
        <v>37</v>
      </c>
      <c r="B49" s="49">
        <v>1996</v>
      </c>
      <c r="C49" s="50">
        <v>3.6882911400000003E-2</v>
      </c>
      <c r="D49" s="51">
        <v>905</v>
      </c>
      <c r="E49" s="53">
        <v>4503.9823204000004</v>
      </c>
      <c r="F49" s="53">
        <v>1207</v>
      </c>
      <c r="G49" s="52">
        <v>30.106387737999999</v>
      </c>
      <c r="H49" s="53">
        <v>28.570951947000001</v>
      </c>
      <c r="S49" s="110"/>
      <c r="U49" s="60">
        <v>905</v>
      </c>
      <c r="V49" s="60">
        <v>126</v>
      </c>
      <c r="W49" s="61">
        <v>1.2692734051000001</v>
      </c>
      <c r="X49" s="60">
        <v>12.375710852999999</v>
      </c>
      <c r="Y49" s="49"/>
      <c r="Z49" s="64"/>
      <c r="AA49" s="64"/>
      <c r="AB49" s="65"/>
      <c r="AC49" s="62">
        <v>892</v>
      </c>
      <c r="AD49" s="63">
        <v>39.780493274000001</v>
      </c>
      <c r="AE49" s="64">
        <v>0.40986893619999998</v>
      </c>
      <c r="AF49" s="65">
        <v>9.5883171914999998</v>
      </c>
    </row>
    <row r="50" spans="1:32" x14ac:dyDescent="0.2">
      <c r="A50" s="48" t="s">
        <v>37</v>
      </c>
      <c r="B50" s="49">
        <v>1997</v>
      </c>
      <c r="C50" s="50">
        <v>1.5438121000000001E-2</v>
      </c>
      <c r="D50" s="51">
        <v>990</v>
      </c>
      <c r="E50" s="53">
        <v>4633.3464646000002</v>
      </c>
      <c r="F50" s="53">
        <v>1366</v>
      </c>
      <c r="G50" s="52">
        <v>58.660922401000001</v>
      </c>
      <c r="H50" s="53">
        <v>29.33254612</v>
      </c>
      <c r="S50" s="110"/>
      <c r="U50" s="60">
        <v>990</v>
      </c>
      <c r="V50" s="60">
        <v>128</v>
      </c>
      <c r="W50" s="61">
        <v>0.65044468860000004</v>
      </c>
      <c r="X50" s="60">
        <v>13.439295971</v>
      </c>
      <c r="Y50" s="49">
        <v>78</v>
      </c>
      <c r="Z50" s="64">
        <v>7.9089999999999998</v>
      </c>
      <c r="AA50" s="64">
        <v>-3.7156999999999997E-5</v>
      </c>
      <c r="AB50" s="65">
        <v>6.4371567044000004</v>
      </c>
      <c r="AC50" s="62">
        <v>975</v>
      </c>
      <c r="AD50" s="63">
        <v>40.269538462</v>
      </c>
      <c r="AE50" s="64">
        <v>0.62771417910000005</v>
      </c>
      <c r="AF50" s="65">
        <v>10.409723507000001</v>
      </c>
    </row>
    <row r="51" spans="1:32" x14ac:dyDescent="0.2">
      <c r="A51" s="48" t="s">
        <v>37</v>
      </c>
      <c r="B51" s="49">
        <v>1998</v>
      </c>
      <c r="C51" s="50">
        <v>2.5745481899999999E-2</v>
      </c>
      <c r="D51" s="51">
        <v>1182</v>
      </c>
      <c r="E51" s="53">
        <v>4581.5067681999999</v>
      </c>
      <c r="F51" s="53">
        <v>1640</v>
      </c>
      <c r="G51" s="52">
        <v>53.582140244000001</v>
      </c>
      <c r="H51" s="53">
        <v>28.667018293000002</v>
      </c>
      <c r="S51" s="110"/>
      <c r="U51" s="60">
        <v>1182</v>
      </c>
      <c r="V51" s="60">
        <v>130</v>
      </c>
      <c r="W51" s="61">
        <v>0.81857256099999998</v>
      </c>
      <c r="X51" s="60">
        <v>13.036857317000001</v>
      </c>
      <c r="Y51" s="49">
        <v>96</v>
      </c>
      <c r="Z51" s="64">
        <v>7.8140000000000001</v>
      </c>
      <c r="AA51" s="64">
        <v>3.2013158E-3</v>
      </c>
      <c r="AB51" s="65">
        <v>7.2988157894999999</v>
      </c>
      <c r="AC51" s="62">
        <v>1175</v>
      </c>
      <c r="AD51" s="63">
        <v>36.625106383000002</v>
      </c>
      <c r="AE51" s="64">
        <v>0.33539514619999999</v>
      </c>
      <c r="AF51" s="65">
        <v>10.471426011</v>
      </c>
    </row>
    <row r="52" spans="1:32" x14ac:dyDescent="0.2">
      <c r="A52" s="48" t="s">
        <v>37</v>
      </c>
      <c r="B52" s="49">
        <v>1999</v>
      </c>
      <c r="C52" s="50">
        <v>1.50577436E-2</v>
      </c>
      <c r="D52" s="51">
        <v>1381</v>
      </c>
      <c r="E52" s="53">
        <v>4689.4199854999997</v>
      </c>
      <c r="F52" s="53">
        <v>1983</v>
      </c>
      <c r="G52" s="52">
        <v>53.396464952000002</v>
      </c>
      <c r="H52" s="53">
        <v>27.731566818000001</v>
      </c>
      <c r="S52" s="110"/>
      <c r="U52" s="60">
        <v>1381</v>
      </c>
      <c r="V52" s="60">
        <v>130</v>
      </c>
      <c r="W52" s="61">
        <v>0.78541898030000001</v>
      </c>
      <c r="X52" s="60">
        <v>12.644374558000001</v>
      </c>
      <c r="Y52" s="49">
        <v>124</v>
      </c>
      <c r="Z52" s="64">
        <v>7.6210000000000004</v>
      </c>
      <c r="AA52" s="64">
        <v>8.1506549999999997E-3</v>
      </c>
      <c r="AB52" s="65">
        <v>7.4805676855999996</v>
      </c>
      <c r="AC52" s="62">
        <v>1354</v>
      </c>
      <c r="AD52" s="63">
        <v>39.823855244000001</v>
      </c>
      <c r="AE52" s="64">
        <v>0.36939368859999999</v>
      </c>
      <c r="AF52" s="65">
        <v>10.210534144</v>
      </c>
    </row>
    <row r="53" spans="1:32" x14ac:dyDescent="0.2">
      <c r="A53" s="48" t="s">
        <v>37</v>
      </c>
      <c r="B53" s="49">
        <v>2000</v>
      </c>
      <c r="C53" s="50">
        <v>3.0207415099999999E-2</v>
      </c>
      <c r="D53" s="51">
        <v>1410</v>
      </c>
      <c r="E53" s="53">
        <v>4795.7872340000004</v>
      </c>
      <c r="F53" s="53">
        <v>2152</v>
      </c>
      <c r="G53" s="52">
        <v>74.687067843999998</v>
      </c>
      <c r="H53" s="53">
        <v>27.599232807</v>
      </c>
      <c r="S53" s="110"/>
      <c r="U53" s="60">
        <v>1410</v>
      </c>
      <c r="V53" s="60">
        <v>126</v>
      </c>
      <c r="W53" s="61">
        <v>0.78777870760000002</v>
      </c>
      <c r="X53" s="60">
        <v>12.954672710000001</v>
      </c>
      <c r="Y53" s="49">
        <v>152</v>
      </c>
      <c r="Z53" s="64">
        <v>7.4340000000000002</v>
      </c>
      <c r="AA53" s="64">
        <v>2.81090401E-2</v>
      </c>
      <c r="AB53" s="65">
        <v>8.1340167753999992</v>
      </c>
      <c r="AC53" s="62">
        <v>1380</v>
      </c>
      <c r="AD53" s="63">
        <v>42.696956522000001</v>
      </c>
      <c r="AE53" s="64">
        <v>0.32523065969999998</v>
      </c>
      <c r="AF53" s="65">
        <v>10.447426768</v>
      </c>
    </row>
    <row r="54" spans="1:32" x14ac:dyDescent="0.2">
      <c r="A54" s="26" t="s">
        <v>37</v>
      </c>
      <c r="B54" s="49">
        <v>2001</v>
      </c>
      <c r="C54" s="50">
        <v>2.37722969E-2</v>
      </c>
      <c r="D54" s="51">
        <v>1680</v>
      </c>
      <c r="E54" s="53">
        <v>4823.8839286000002</v>
      </c>
      <c r="F54" s="53">
        <v>2583</v>
      </c>
      <c r="G54" s="52">
        <v>71.777444832</v>
      </c>
      <c r="H54" s="53">
        <v>27.628242741000001</v>
      </c>
      <c r="I54" s="54">
        <v>67</v>
      </c>
      <c r="J54" s="56">
        <v>204.43283582000001</v>
      </c>
      <c r="K54" s="55">
        <v>0.65161100350000001</v>
      </c>
      <c r="L54" s="56">
        <v>11.817191786</v>
      </c>
      <c r="M54" s="57">
        <v>67</v>
      </c>
      <c r="N54" s="81">
        <v>175.44776118999999</v>
      </c>
      <c r="O54" s="58">
        <v>1.6829980634999999</v>
      </c>
      <c r="P54" s="59">
        <v>20.723744384</v>
      </c>
      <c r="Q54" s="87">
        <v>68</v>
      </c>
      <c r="R54" s="87">
        <v>654.10294118000002</v>
      </c>
      <c r="S54" s="110">
        <v>8.3877715053999999</v>
      </c>
      <c r="T54" s="109">
        <v>10.988188171999999</v>
      </c>
      <c r="U54" s="60">
        <v>1680</v>
      </c>
      <c r="V54" s="60">
        <v>129</v>
      </c>
      <c r="W54" s="61">
        <v>0.93483107320000003</v>
      </c>
      <c r="X54" s="60">
        <v>13.130740023</v>
      </c>
      <c r="Y54" s="49">
        <v>170</v>
      </c>
      <c r="Z54" s="64">
        <v>7.2670000000000003</v>
      </c>
      <c r="AA54" s="64">
        <v>1.6051602799999998E-2</v>
      </c>
      <c r="AB54" s="65">
        <v>8.6807662235999992</v>
      </c>
      <c r="AC54" s="62">
        <v>1651</v>
      </c>
      <c r="AD54" s="63">
        <v>44.261599031000003</v>
      </c>
      <c r="AE54" s="64">
        <v>0.39653928150000001</v>
      </c>
      <c r="AF54" s="65">
        <v>10.670858113</v>
      </c>
    </row>
    <row r="55" spans="1:32" x14ac:dyDescent="0.2">
      <c r="A55" s="26" t="s">
        <v>37</v>
      </c>
      <c r="B55" s="49">
        <v>2002</v>
      </c>
      <c r="C55" s="50">
        <v>3.3643870399999998E-2</v>
      </c>
      <c r="D55" s="51">
        <v>1773</v>
      </c>
      <c r="E55" s="53">
        <v>4841.2272984000001</v>
      </c>
      <c r="F55" s="53">
        <v>2775</v>
      </c>
      <c r="G55" s="52">
        <v>79.956576577000007</v>
      </c>
      <c r="H55" s="53">
        <v>26.9558</v>
      </c>
      <c r="I55" s="54">
        <v>86</v>
      </c>
      <c r="J55" s="56">
        <v>205.11627906999999</v>
      </c>
      <c r="K55" s="55">
        <v>0.6017556839</v>
      </c>
      <c r="L55" s="56">
        <v>11.641677373</v>
      </c>
      <c r="M55" s="57">
        <v>87</v>
      </c>
      <c r="N55" s="81">
        <v>179.02298851</v>
      </c>
      <c r="O55" s="58">
        <v>1.6323570140999999</v>
      </c>
      <c r="P55" s="59">
        <v>20.339789398000001</v>
      </c>
      <c r="Q55" s="87">
        <v>87</v>
      </c>
      <c r="R55" s="87">
        <v>674.59770115000003</v>
      </c>
      <c r="S55" s="110">
        <v>6.4172483107999998</v>
      </c>
      <c r="T55" s="109">
        <v>10.994466215999999</v>
      </c>
      <c r="U55" s="60">
        <v>1773</v>
      </c>
      <c r="V55" s="60">
        <v>132</v>
      </c>
      <c r="W55" s="61">
        <v>1.2147286178000001</v>
      </c>
      <c r="X55" s="60">
        <v>12.816424035000001</v>
      </c>
      <c r="Y55" s="49">
        <v>210</v>
      </c>
      <c r="Z55" s="64">
        <v>7.4989999999999997</v>
      </c>
      <c r="AA55" s="64">
        <v>9.9852941000000001E-3</v>
      </c>
      <c r="AB55" s="65">
        <v>9.0326470588000003</v>
      </c>
      <c r="AC55" s="62">
        <v>1744</v>
      </c>
      <c r="AD55" s="63">
        <v>41.682912844000001</v>
      </c>
      <c r="AE55" s="64">
        <v>0.26005914769999999</v>
      </c>
      <c r="AF55" s="65">
        <v>10.669212932000001</v>
      </c>
    </row>
    <row r="56" spans="1:32" x14ac:dyDescent="0.2">
      <c r="A56" s="26" t="s">
        <v>37</v>
      </c>
      <c r="B56" s="49">
        <v>2003</v>
      </c>
      <c r="C56" s="50">
        <v>5.1385025700000003E-2</v>
      </c>
      <c r="D56" s="51">
        <v>1954</v>
      </c>
      <c r="E56" s="53">
        <v>4853.2052200999997</v>
      </c>
      <c r="F56" s="78">
        <v>2962</v>
      </c>
      <c r="G56" s="52">
        <v>69.819108709999995</v>
      </c>
      <c r="H56" s="53">
        <v>27.493495273000001</v>
      </c>
      <c r="I56" s="54">
        <v>97</v>
      </c>
      <c r="J56" s="56">
        <v>186.8556701</v>
      </c>
      <c r="K56" s="55">
        <v>0.64140236490000002</v>
      </c>
      <c r="L56" s="56">
        <v>11.84455777</v>
      </c>
      <c r="M56" s="57">
        <v>98</v>
      </c>
      <c r="N56" s="81">
        <v>164.41836735000001</v>
      </c>
      <c r="O56" s="58">
        <v>1.4855438892999999</v>
      </c>
      <c r="P56" s="59">
        <v>20.701606346999998</v>
      </c>
      <c r="Q56" s="87">
        <v>98</v>
      </c>
      <c r="R56" s="87">
        <v>616.54081632999998</v>
      </c>
      <c r="S56" s="110">
        <v>6.7698928851</v>
      </c>
      <c r="T56" s="109">
        <v>11.016777169999999</v>
      </c>
      <c r="U56" s="60">
        <v>1954</v>
      </c>
      <c r="V56" s="60">
        <v>131</v>
      </c>
      <c r="W56" s="61">
        <v>1.1669719784000001</v>
      </c>
      <c r="X56" s="60">
        <v>13.113299797</v>
      </c>
      <c r="Y56" s="49">
        <v>216</v>
      </c>
      <c r="Z56" s="64">
        <v>7.2560000000000002</v>
      </c>
      <c r="AA56" s="64">
        <v>4.2796496000000002E-3</v>
      </c>
      <c r="AB56" s="65">
        <v>9.3126010782000002</v>
      </c>
      <c r="AC56" s="62">
        <v>1937</v>
      </c>
      <c r="AD56" s="63">
        <v>42.261538461999997</v>
      </c>
      <c r="AE56" s="64">
        <v>0.1408148021</v>
      </c>
      <c r="AF56" s="65">
        <v>10.732038417</v>
      </c>
    </row>
    <row r="57" spans="1:32" x14ac:dyDescent="0.2">
      <c r="A57" s="26" t="s">
        <v>37</v>
      </c>
      <c r="B57" s="49">
        <v>2004</v>
      </c>
      <c r="C57" s="50">
        <v>6.0042775700000002E-2</v>
      </c>
      <c r="D57" s="51">
        <v>2333</v>
      </c>
      <c r="E57" s="53">
        <v>4943.1474496000001</v>
      </c>
      <c r="F57" s="78">
        <v>3600</v>
      </c>
      <c r="G57" s="52">
        <v>72.696605555999994</v>
      </c>
      <c r="H57" s="53">
        <v>26.788559444000001</v>
      </c>
      <c r="I57" s="54">
        <v>103</v>
      </c>
      <c r="J57" s="56">
        <v>205.96116505000001</v>
      </c>
      <c r="K57" s="55">
        <v>0.9568444197</v>
      </c>
      <c r="L57" s="56">
        <v>11.530107152999999</v>
      </c>
      <c r="M57" s="57">
        <v>105</v>
      </c>
      <c r="N57" s="81">
        <v>176.85714286000001</v>
      </c>
      <c r="O57" s="58">
        <v>1.5984602557000001</v>
      </c>
      <c r="P57" s="59">
        <v>20.196459422</v>
      </c>
      <c r="Q57" s="87">
        <v>107</v>
      </c>
      <c r="R57" s="87">
        <v>668.97196262</v>
      </c>
      <c r="S57" s="110">
        <v>9.4392379679000005</v>
      </c>
      <c r="T57" s="109">
        <v>10.89352607</v>
      </c>
      <c r="U57" s="60">
        <v>2333</v>
      </c>
      <c r="V57" s="60">
        <v>130</v>
      </c>
      <c r="W57" s="61">
        <v>1.0614447537</v>
      </c>
      <c r="X57" s="60">
        <v>12.703357362</v>
      </c>
      <c r="Y57" s="49">
        <v>272</v>
      </c>
      <c r="Z57" s="64">
        <v>7.4530000000000003</v>
      </c>
      <c r="AA57" s="64">
        <v>1.15567598E-2</v>
      </c>
      <c r="AB57" s="65">
        <v>9.7347404449999999</v>
      </c>
      <c r="AC57" s="62">
        <v>2319</v>
      </c>
      <c r="AD57" s="63">
        <v>40.915006468000001</v>
      </c>
      <c r="AE57" s="64">
        <v>1.064671E-4</v>
      </c>
      <c r="AF57" s="65">
        <v>10.511106495</v>
      </c>
    </row>
    <row r="58" spans="1:32" x14ac:dyDescent="0.2">
      <c r="A58" s="26" t="s">
        <v>37</v>
      </c>
      <c r="B58" s="49">
        <v>2005</v>
      </c>
      <c r="C58" s="50">
        <v>4.7276521299999999E-2</v>
      </c>
      <c r="D58" s="51">
        <v>2648</v>
      </c>
      <c r="E58" s="53">
        <v>4998.4471298999997</v>
      </c>
      <c r="F58" s="78">
        <v>3985</v>
      </c>
      <c r="G58" s="52">
        <v>55.217470513999999</v>
      </c>
      <c r="H58" s="53">
        <v>26.426525721000001</v>
      </c>
      <c r="I58" s="54">
        <v>115</v>
      </c>
      <c r="J58" s="56">
        <v>206.64347825999999</v>
      </c>
      <c r="K58" s="55">
        <v>0.96627035179999998</v>
      </c>
      <c r="L58" s="56">
        <v>10.864910050000001</v>
      </c>
      <c r="M58" s="57">
        <v>117</v>
      </c>
      <c r="N58" s="81">
        <v>183.95726496</v>
      </c>
      <c r="O58" s="58">
        <v>1.3409344715</v>
      </c>
      <c r="P58" s="59">
        <v>19.755822245000001</v>
      </c>
      <c r="Q58" s="87">
        <v>118</v>
      </c>
      <c r="R58" s="87">
        <v>688.16949152999996</v>
      </c>
      <c r="S58" s="110">
        <v>9.0044882199000007</v>
      </c>
      <c r="T58" s="109">
        <v>10.110876963000001</v>
      </c>
      <c r="U58" s="60">
        <v>2648</v>
      </c>
      <c r="V58" s="60">
        <v>128</v>
      </c>
      <c r="W58" s="61">
        <v>0.80540617940000003</v>
      </c>
      <c r="X58" s="60">
        <v>11.864959306999999</v>
      </c>
      <c r="Y58" s="49">
        <v>309</v>
      </c>
      <c r="Z58" s="64">
        <v>7.52</v>
      </c>
      <c r="AA58" s="64">
        <v>5.2179627999999999E-3</v>
      </c>
      <c r="AB58" s="65">
        <v>9.3527929900999993</v>
      </c>
      <c r="AC58" s="62">
        <v>2627</v>
      </c>
      <c r="AD58" s="63">
        <v>38.147735058999999</v>
      </c>
      <c r="AE58" s="64">
        <v>4.79926133E-2</v>
      </c>
      <c r="AF58" s="65">
        <v>9.8633197146999994</v>
      </c>
    </row>
    <row r="59" spans="1:32" x14ac:dyDescent="0.2">
      <c r="A59" s="26" t="s">
        <v>37</v>
      </c>
      <c r="B59" s="49">
        <v>2006</v>
      </c>
      <c r="C59" s="50">
        <v>4.4280345200000001E-2</v>
      </c>
      <c r="D59" s="51">
        <v>2486</v>
      </c>
      <c r="E59" s="53">
        <v>5003.8785196999997</v>
      </c>
      <c r="F59" s="78">
        <v>4154</v>
      </c>
      <c r="G59" s="52">
        <v>70.888769859999996</v>
      </c>
      <c r="H59" s="53">
        <v>25.514205103999998</v>
      </c>
      <c r="I59" s="54">
        <v>100</v>
      </c>
      <c r="J59" s="56">
        <v>201.26</v>
      </c>
      <c r="K59" s="55">
        <v>1.4349182146999999</v>
      </c>
      <c r="L59" s="56">
        <v>10.809645115</v>
      </c>
      <c r="M59" s="57">
        <v>101</v>
      </c>
      <c r="N59" s="81">
        <v>176.16831683000001</v>
      </c>
      <c r="O59" s="58">
        <v>1.7351337027</v>
      </c>
      <c r="P59" s="59">
        <v>19.166216574</v>
      </c>
      <c r="Q59" s="87">
        <v>105</v>
      </c>
      <c r="R59" s="87">
        <v>660.86666666999997</v>
      </c>
      <c r="S59" s="110">
        <v>9.3398017867000007</v>
      </c>
      <c r="T59" s="109">
        <v>9.5748135120000004</v>
      </c>
      <c r="U59" s="60">
        <v>2486</v>
      </c>
      <c r="V59" s="60">
        <v>133</v>
      </c>
      <c r="W59" s="61">
        <v>0.93622299899999994</v>
      </c>
      <c r="X59" s="60">
        <v>11.813591368999999</v>
      </c>
      <c r="Y59" s="49">
        <v>287</v>
      </c>
      <c r="Z59" s="64">
        <v>7.3780000000000001</v>
      </c>
      <c r="AA59" s="64">
        <v>-3.2915290000000001E-3</v>
      </c>
      <c r="AB59" s="65">
        <v>8.9576431614000001</v>
      </c>
      <c r="AC59" s="62">
        <v>2469</v>
      </c>
      <c r="AD59" s="63">
        <v>35.889347913999998</v>
      </c>
      <c r="AE59" s="64">
        <v>0.80874070450000002</v>
      </c>
      <c r="AF59" s="65">
        <v>9.7503840020000005</v>
      </c>
    </row>
    <row r="60" spans="1:32" x14ac:dyDescent="0.2">
      <c r="A60" s="26" t="s">
        <v>37</v>
      </c>
      <c r="B60" s="49">
        <v>2007</v>
      </c>
      <c r="C60" s="50">
        <v>2.89593301E-2</v>
      </c>
      <c r="D60" s="51">
        <v>2523</v>
      </c>
      <c r="E60" s="53">
        <v>5040.8335315000004</v>
      </c>
      <c r="F60" s="78">
        <v>4244</v>
      </c>
      <c r="G60" s="52">
        <v>71.089175306000001</v>
      </c>
      <c r="H60" s="53">
        <v>24.588931197000001</v>
      </c>
      <c r="I60" s="54">
        <v>85</v>
      </c>
      <c r="J60" s="56">
        <v>229.17647059000001</v>
      </c>
      <c r="K60" s="55">
        <v>1.5236901674000001</v>
      </c>
      <c r="L60" s="56">
        <v>10.328057297999999</v>
      </c>
      <c r="M60" s="57">
        <v>88</v>
      </c>
      <c r="N60" s="81">
        <v>209.84090909</v>
      </c>
      <c r="O60" s="58">
        <v>1.8703888758</v>
      </c>
      <c r="P60" s="59">
        <v>18.543214235000001</v>
      </c>
      <c r="Q60" s="87">
        <v>88</v>
      </c>
      <c r="R60" s="87">
        <v>780.65909091000003</v>
      </c>
      <c r="S60" s="110">
        <v>8.8220614034999993</v>
      </c>
      <c r="T60" s="109">
        <v>9.0929002193000006</v>
      </c>
      <c r="U60" s="60">
        <v>2523</v>
      </c>
      <c r="V60" s="60">
        <v>128</v>
      </c>
      <c r="W60" s="61">
        <v>0.49491702030000001</v>
      </c>
      <c r="X60" s="60">
        <v>11.200246818</v>
      </c>
      <c r="Y60" s="49">
        <v>262</v>
      </c>
      <c r="Z60" s="64">
        <v>7.2480000000000002</v>
      </c>
      <c r="AA60" s="64">
        <v>-9.0651250000000003E-3</v>
      </c>
      <c r="AB60" s="65">
        <v>8.8699858424000002</v>
      </c>
      <c r="AC60" s="62">
        <v>2503</v>
      </c>
      <c r="AD60" s="63">
        <v>31.858489811999998</v>
      </c>
      <c r="AE60" s="64">
        <v>9.3288063000000008E-3</v>
      </c>
      <c r="AF60" s="65">
        <v>9.3121495830000001</v>
      </c>
    </row>
    <row r="61" spans="1:32" x14ac:dyDescent="0.2">
      <c r="A61" s="26" t="s">
        <v>37</v>
      </c>
      <c r="B61" s="49">
        <v>2008</v>
      </c>
      <c r="C61" s="50">
        <v>1.36296727E-2</v>
      </c>
      <c r="D61" s="51">
        <v>2836</v>
      </c>
      <c r="E61" s="53">
        <v>5085.5352609000001</v>
      </c>
      <c r="F61" s="78">
        <v>4772</v>
      </c>
      <c r="G61" s="52">
        <v>63.880366723000002</v>
      </c>
      <c r="H61" s="53">
        <v>23.737185246999999</v>
      </c>
      <c r="I61" s="54">
        <v>79</v>
      </c>
      <c r="J61" s="56">
        <v>212.31645570000001</v>
      </c>
      <c r="K61" s="55">
        <v>1.4463892266</v>
      </c>
      <c r="L61" s="56">
        <v>9.8836910500999995</v>
      </c>
      <c r="M61" s="57">
        <v>81</v>
      </c>
      <c r="N61" s="81">
        <v>189.44444444000001</v>
      </c>
      <c r="O61" s="58">
        <v>1.8439796731</v>
      </c>
      <c r="P61" s="59">
        <v>17.866463327999998</v>
      </c>
      <c r="Q61" s="87">
        <v>83</v>
      </c>
      <c r="R61" s="87">
        <v>699.04819277000001</v>
      </c>
      <c r="S61" s="110">
        <v>8.7467413882000002</v>
      </c>
      <c r="T61" s="109">
        <v>9.0037845757999992</v>
      </c>
      <c r="U61" s="60">
        <v>2836</v>
      </c>
      <c r="V61" s="60">
        <v>123</v>
      </c>
      <c r="W61" s="61">
        <v>0.18440767129999999</v>
      </c>
      <c r="X61" s="60">
        <v>10.564698805000001</v>
      </c>
      <c r="Y61" s="49">
        <v>340</v>
      </c>
      <c r="Z61" s="64">
        <v>7.202</v>
      </c>
      <c r="AA61" s="64">
        <v>5.6934628999999997E-3</v>
      </c>
      <c r="AB61" s="65">
        <v>9.2304770317999996</v>
      </c>
      <c r="AC61" s="62">
        <v>2770</v>
      </c>
      <c r="AD61" s="63">
        <v>28.742382671000001</v>
      </c>
      <c r="AE61" s="64">
        <v>-1.0742045790000001</v>
      </c>
      <c r="AF61" s="65">
        <v>8.6365288530999997</v>
      </c>
    </row>
    <row r="62" spans="1:32" x14ac:dyDescent="0.2">
      <c r="A62" s="26" t="s">
        <v>37</v>
      </c>
      <c r="B62" s="49">
        <v>2009</v>
      </c>
      <c r="C62" s="50">
        <v>4.7664806999999997E-2</v>
      </c>
      <c r="D62" s="51">
        <v>2589</v>
      </c>
      <c r="E62" s="53">
        <v>5120.9173425999998</v>
      </c>
      <c r="F62" s="78">
        <v>4880</v>
      </c>
      <c r="G62" s="52">
        <v>65.099536885000006</v>
      </c>
      <c r="H62" s="53">
        <v>22.761732787</v>
      </c>
      <c r="I62" s="54">
        <v>84</v>
      </c>
      <c r="J62" s="56">
        <v>227.55952381</v>
      </c>
      <c r="K62" s="55">
        <v>1.3087654903999999</v>
      </c>
      <c r="L62" s="56">
        <v>10.016730816999999</v>
      </c>
      <c r="M62" s="57">
        <v>84</v>
      </c>
      <c r="N62" s="81">
        <v>212.83333332999999</v>
      </c>
      <c r="O62" s="58">
        <v>1.7888339483</v>
      </c>
      <c r="P62" s="59">
        <v>17.242627921</v>
      </c>
      <c r="Q62" s="87">
        <v>84</v>
      </c>
      <c r="R62" s="87">
        <v>778.36904761999995</v>
      </c>
      <c r="S62" s="110">
        <v>7.1859792419000001</v>
      </c>
      <c r="T62" s="109">
        <v>8.8291489169999995</v>
      </c>
      <c r="U62" s="60">
        <v>2589</v>
      </c>
      <c r="V62" s="60">
        <v>123</v>
      </c>
      <c r="W62" s="61">
        <v>0.19768628260000001</v>
      </c>
      <c r="X62" s="60">
        <v>10.320553209</v>
      </c>
      <c r="Y62" s="49">
        <v>322</v>
      </c>
      <c r="Z62" s="64">
        <v>7.08</v>
      </c>
      <c r="AA62" s="64">
        <v>-2.9363890000000002E-3</v>
      </c>
      <c r="AB62" s="65">
        <v>9.0888186488000002</v>
      </c>
      <c r="AC62" s="62">
        <v>2550</v>
      </c>
      <c r="AD62" s="63">
        <v>24.228313725</v>
      </c>
      <c r="AE62" s="64">
        <v>-2.3819391560000001</v>
      </c>
      <c r="AF62" s="65">
        <v>8.3647156457000005</v>
      </c>
    </row>
    <row r="63" spans="1:32" x14ac:dyDescent="0.2">
      <c r="A63" s="26" t="s">
        <v>37</v>
      </c>
      <c r="B63" s="49">
        <v>2010</v>
      </c>
      <c r="C63" s="50">
        <v>5.7783901700000001E-2</v>
      </c>
      <c r="D63" s="51">
        <v>2210</v>
      </c>
      <c r="E63" s="53">
        <v>5149.2212669999999</v>
      </c>
      <c r="F63" s="78">
        <v>4581</v>
      </c>
      <c r="G63" s="52">
        <v>62.802698100999997</v>
      </c>
      <c r="H63" s="53">
        <v>20.641191443</v>
      </c>
      <c r="I63" s="54">
        <v>114</v>
      </c>
      <c r="J63" s="56">
        <v>227.85964912</v>
      </c>
      <c r="K63" s="55">
        <v>1.4381971585</v>
      </c>
      <c r="L63" s="56">
        <v>9.5985549727000006</v>
      </c>
      <c r="M63" s="57">
        <v>118</v>
      </c>
      <c r="N63" s="81">
        <v>198.25423728999999</v>
      </c>
      <c r="O63" s="58">
        <v>1.4661061135</v>
      </c>
      <c r="P63" s="59">
        <v>15.906764629</v>
      </c>
      <c r="Q63" s="87">
        <v>118</v>
      </c>
      <c r="R63" s="87">
        <v>746.40677965999998</v>
      </c>
      <c r="S63" s="110">
        <v>8.4502745471999994</v>
      </c>
      <c r="T63" s="109">
        <v>8.8122459484999993</v>
      </c>
      <c r="U63" s="60">
        <v>2210</v>
      </c>
      <c r="V63" s="60">
        <v>115</v>
      </c>
      <c r="W63" s="61">
        <v>0.1764180507</v>
      </c>
      <c r="X63" s="60">
        <v>9.3265159527999995</v>
      </c>
      <c r="Y63" s="49">
        <v>326</v>
      </c>
      <c r="Z63" s="64">
        <v>6.9930000000000003</v>
      </c>
      <c r="AA63" s="64">
        <v>-2.3971405000000001E-2</v>
      </c>
      <c r="AB63" s="65">
        <v>9.1982758620999991</v>
      </c>
      <c r="AC63" s="62">
        <v>2118</v>
      </c>
      <c r="AD63" s="63">
        <v>20.794192635000002</v>
      </c>
      <c r="AE63" s="64">
        <v>-3.0060999329999998</v>
      </c>
      <c r="AF63" s="65">
        <v>7.5098223185000004</v>
      </c>
    </row>
    <row r="64" spans="1:32" x14ac:dyDescent="0.2">
      <c r="A64" s="26" t="s">
        <v>37</v>
      </c>
      <c r="B64" s="49">
        <v>2011</v>
      </c>
      <c r="C64" s="50">
        <v>4.4991913000000001E-2</v>
      </c>
      <c r="D64" s="51">
        <v>1151</v>
      </c>
      <c r="E64" s="53">
        <v>5615.6359687000004</v>
      </c>
      <c r="F64" s="78">
        <v>4023</v>
      </c>
      <c r="G64" s="52">
        <v>72.329177231000003</v>
      </c>
      <c r="H64" s="53">
        <v>16.991771065999998</v>
      </c>
      <c r="S64" s="110"/>
      <c r="U64" s="60">
        <v>1151</v>
      </c>
      <c r="V64" s="60">
        <v>101</v>
      </c>
      <c r="W64" s="61">
        <v>-0.36147089599999999</v>
      </c>
      <c r="X64" s="60">
        <v>7.9922216417999996</v>
      </c>
      <c r="Y64" s="49">
        <v>116</v>
      </c>
      <c r="Z64" s="64">
        <v>6.7859999999999996</v>
      </c>
      <c r="AA64" s="64">
        <v>-4.2668143999999998E-2</v>
      </c>
      <c r="AB64" s="65">
        <v>7.5396101019000001</v>
      </c>
      <c r="AC64" s="62">
        <v>388</v>
      </c>
      <c r="AD64" s="63">
        <v>20.216494845</v>
      </c>
      <c r="AE64" s="64">
        <v>-3.3617709680000001</v>
      </c>
      <c r="AF64" s="65">
        <v>6.4076211022000003</v>
      </c>
    </row>
    <row r="65" spans="1:32" x14ac:dyDescent="0.2">
      <c r="A65" s="26" t="s">
        <v>37</v>
      </c>
      <c r="B65" s="49">
        <v>2012</v>
      </c>
      <c r="C65" s="50">
        <v>4.5772139099999998E-2</v>
      </c>
      <c r="D65" s="51">
        <v>97</v>
      </c>
      <c r="E65" s="53">
        <v>5378.5979380999997</v>
      </c>
      <c r="F65" s="78">
        <v>3530</v>
      </c>
      <c r="G65" s="52">
        <v>78.902274788</v>
      </c>
      <c r="H65" s="53">
        <v>14.47520085</v>
      </c>
      <c r="S65" s="110"/>
      <c r="U65" s="60">
        <v>97</v>
      </c>
      <c r="V65" s="60">
        <v>93</v>
      </c>
      <c r="W65" s="61">
        <v>-0.53649134300000001</v>
      </c>
      <c r="X65" s="60">
        <v>7.4855004257999997</v>
      </c>
      <c r="Y65" s="49"/>
      <c r="Z65" s="64"/>
      <c r="AA65" s="64"/>
      <c r="AB65" s="65"/>
    </row>
    <row r="66" spans="1:32" x14ac:dyDescent="0.2">
      <c r="A66" s="26" t="s">
        <v>37</v>
      </c>
      <c r="B66" s="49">
        <v>2013</v>
      </c>
      <c r="C66" s="50">
        <v>7.5425887299999994E-2</v>
      </c>
      <c r="F66" s="78">
        <v>2962</v>
      </c>
      <c r="G66" s="52">
        <v>81.767869683000001</v>
      </c>
      <c r="H66" s="53">
        <v>12.777380149000001</v>
      </c>
      <c r="S66" s="110"/>
      <c r="Y66" s="49"/>
      <c r="Z66" s="64"/>
      <c r="AA66" s="64"/>
      <c r="AB66" s="65"/>
    </row>
    <row r="67" spans="1:32" x14ac:dyDescent="0.2">
      <c r="A67" s="26" t="s">
        <v>37</v>
      </c>
      <c r="B67" s="49">
        <v>2014</v>
      </c>
      <c r="C67" s="50">
        <v>3.7496932500000003E-2</v>
      </c>
      <c r="F67" s="78">
        <v>534</v>
      </c>
      <c r="G67" s="52">
        <v>67.081966292000004</v>
      </c>
      <c r="H67" s="53">
        <v>11.977153557999999</v>
      </c>
      <c r="S67" s="110"/>
      <c r="Y67" s="49"/>
      <c r="Z67" s="64"/>
      <c r="AA67" s="64"/>
      <c r="AB67" s="65"/>
    </row>
    <row r="68" spans="1:32" x14ac:dyDescent="0.2">
      <c r="A68" s="26" t="s">
        <v>2</v>
      </c>
      <c r="B68" s="49">
        <v>1987</v>
      </c>
      <c r="C68" s="50">
        <v>8.0805987300000007E-2</v>
      </c>
      <c r="D68" s="51">
        <v>1045</v>
      </c>
      <c r="E68" s="53">
        <v>5207.8679425999999</v>
      </c>
      <c r="F68" s="78">
        <v>1337</v>
      </c>
      <c r="G68" s="52">
        <v>-22.787000750000001</v>
      </c>
      <c r="H68" s="53">
        <v>29.696252056999999</v>
      </c>
      <c r="I68" s="54">
        <v>137</v>
      </c>
      <c r="J68" s="56">
        <v>187.84671532999999</v>
      </c>
      <c r="K68" s="55">
        <v>-0.87106976700000005</v>
      </c>
      <c r="L68" s="56">
        <v>12.116191298</v>
      </c>
      <c r="Q68" s="87">
        <v>64</v>
      </c>
      <c r="R68" s="87">
        <v>781.125</v>
      </c>
      <c r="S68" s="110">
        <v>4.4400046368000003</v>
      </c>
      <c r="T68" s="109">
        <v>5.6208500773000001</v>
      </c>
      <c r="U68" s="60">
        <v>1045</v>
      </c>
      <c r="V68" s="60">
        <v>137</v>
      </c>
      <c r="W68" s="61">
        <v>1.8540630630999999</v>
      </c>
      <c r="X68" s="60">
        <v>11.956219969999999</v>
      </c>
      <c r="Y68" s="49"/>
      <c r="Z68" s="64"/>
      <c r="AA68" s="64"/>
      <c r="AB68" s="65"/>
      <c r="AC68" s="62">
        <v>1044</v>
      </c>
      <c r="AD68" s="63">
        <v>41.722605364000003</v>
      </c>
      <c r="AE68" s="64">
        <v>-0.19056970600000001</v>
      </c>
      <c r="AF68" s="65">
        <v>8.7560448379999993</v>
      </c>
    </row>
    <row r="69" spans="1:32" x14ac:dyDescent="0.2">
      <c r="A69" s="26" t="s">
        <v>2</v>
      </c>
      <c r="B69" s="49">
        <v>1988</v>
      </c>
      <c r="C69" s="50">
        <v>0.13317814729999999</v>
      </c>
      <c r="D69" s="51">
        <v>1323</v>
      </c>
      <c r="E69" s="53">
        <v>5397.8488283999995</v>
      </c>
      <c r="F69" s="78">
        <v>1708</v>
      </c>
      <c r="G69" s="52">
        <v>-42.457921550000002</v>
      </c>
      <c r="H69" s="53">
        <v>31.060796252999999</v>
      </c>
      <c r="I69" s="54">
        <v>109</v>
      </c>
      <c r="J69" s="56">
        <v>209.81651375999999</v>
      </c>
      <c r="K69" s="55">
        <v>-1.139400352</v>
      </c>
      <c r="L69" s="56">
        <v>12.211535169999999</v>
      </c>
      <c r="Q69" s="87">
        <v>64</v>
      </c>
      <c r="R69" s="87">
        <v>847.390625</v>
      </c>
      <c r="S69" s="110">
        <v>4.5542522123999998</v>
      </c>
      <c r="T69" s="109">
        <v>5.6932035397999998</v>
      </c>
      <c r="U69" s="60">
        <v>1323</v>
      </c>
      <c r="V69" s="60">
        <v>136</v>
      </c>
      <c r="W69" s="61">
        <v>1.7919742086999999</v>
      </c>
      <c r="X69" s="60">
        <v>13.376041032</v>
      </c>
      <c r="Y69" s="49"/>
      <c r="Z69" s="64"/>
      <c r="AA69" s="64"/>
      <c r="AB69" s="65"/>
      <c r="AC69" s="62">
        <v>1317</v>
      </c>
      <c r="AD69" s="63">
        <v>40.982232346000004</v>
      </c>
      <c r="AE69" s="64">
        <v>-0.27932370299999998</v>
      </c>
      <c r="AF69" s="65">
        <v>10.130592806999999</v>
      </c>
    </row>
    <row r="70" spans="1:32" x14ac:dyDescent="0.2">
      <c r="A70" s="26" t="s">
        <v>2</v>
      </c>
      <c r="B70" s="49">
        <v>1989</v>
      </c>
      <c r="C70" s="50">
        <v>0.23262220380000001</v>
      </c>
      <c r="D70" s="51">
        <v>1388</v>
      </c>
      <c r="E70" s="53">
        <v>5388.5461095000001</v>
      </c>
      <c r="F70" s="78">
        <v>1900</v>
      </c>
      <c r="G70" s="52">
        <v>-11.926147370000001</v>
      </c>
      <c r="H70" s="53">
        <v>31.30904</v>
      </c>
      <c r="I70" s="54">
        <v>113</v>
      </c>
      <c r="J70" s="56">
        <v>217.53097345</v>
      </c>
      <c r="K70" s="55">
        <v>-0.546529661</v>
      </c>
      <c r="L70" s="56">
        <v>12.554584216</v>
      </c>
      <c r="Q70" s="87">
        <v>66</v>
      </c>
      <c r="R70" s="87">
        <v>868.27272727000002</v>
      </c>
      <c r="S70" s="110">
        <v>5.2733283720999999</v>
      </c>
      <c r="T70" s="109">
        <v>6.0324902325999998</v>
      </c>
      <c r="U70" s="60">
        <v>1388</v>
      </c>
      <c r="V70" s="60">
        <v>137</v>
      </c>
      <c r="W70" s="61">
        <v>1.9485118734</v>
      </c>
      <c r="X70" s="60">
        <v>14.142749867999999</v>
      </c>
      <c r="Y70" s="49"/>
      <c r="Z70" s="64"/>
      <c r="AA70" s="64"/>
      <c r="AB70" s="65"/>
      <c r="AC70" s="62">
        <v>1382</v>
      </c>
      <c r="AD70" s="63">
        <v>38.579377713</v>
      </c>
      <c r="AE70" s="64">
        <v>-0.45880564400000001</v>
      </c>
      <c r="AF70" s="65">
        <v>10.931939297</v>
      </c>
    </row>
    <row r="71" spans="1:32" x14ac:dyDescent="0.2">
      <c r="A71" s="26" t="s">
        <v>2</v>
      </c>
      <c r="B71" s="49">
        <v>1990</v>
      </c>
      <c r="C71" s="50">
        <v>0.1592067891</v>
      </c>
      <c r="D71" s="51">
        <v>1670</v>
      </c>
      <c r="E71" s="53">
        <v>5620.5245508999997</v>
      </c>
      <c r="F71" s="78">
        <v>2248</v>
      </c>
      <c r="G71" s="52">
        <v>12.586703737000001</v>
      </c>
      <c r="H71" s="53">
        <v>32.248021352000002</v>
      </c>
      <c r="I71" s="54">
        <v>156</v>
      </c>
      <c r="J71" s="56">
        <v>234.09615385000001</v>
      </c>
      <c r="K71" s="55">
        <v>0.13554185220000001</v>
      </c>
      <c r="L71" s="56">
        <v>13.227212378000001</v>
      </c>
      <c r="Q71" s="87">
        <v>130</v>
      </c>
      <c r="R71" s="87">
        <v>846.30769230999999</v>
      </c>
      <c r="S71" s="110">
        <v>6.1906674207999997</v>
      </c>
      <c r="T71" s="109">
        <v>7.0189087481000003</v>
      </c>
      <c r="U71" s="60">
        <v>1670</v>
      </c>
      <c r="V71" s="60">
        <v>139</v>
      </c>
      <c r="W71" s="61">
        <v>1.9530484875</v>
      </c>
      <c r="X71" s="60">
        <v>14.746997330999999</v>
      </c>
      <c r="Y71" s="49"/>
      <c r="Z71" s="64"/>
      <c r="AA71" s="64"/>
      <c r="AB71" s="65"/>
      <c r="AC71" s="62">
        <v>1663</v>
      </c>
      <c r="AD71" s="63">
        <v>37.325616355999998</v>
      </c>
      <c r="AE71" s="64">
        <v>-0.41274107100000001</v>
      </c>
      <c r="AF71" s="65">
        <v>11.68586683</v>
      </c>
    </row>
    <row r="72" spans="1:32" x14ac:dyDescent="0.2">
      <c r="A72" s="26" t="s">
        <v>2</v>
      </c>
      <c r="B72" s="49">
        <v>1991</v>
      </c>
      <c r="C72" s="50">
        <v>0.24278274759999999</v>
      </c>
      <c r="D72" s="51">
        <v>1771</v>
      </c>
      <c r="E72" s="53">
        <v>5543.1315641000001</v>
      </c>
      <c r="F72" s="78">
        <v>2461</v>
      </c>
      <c r="G72" s="52">
        <v>10.136509548999999</v>
      </c>
      <c r="H72" s="53">
        <v>31.552843966000001</v>
      </c>
      <c r="I72" s="54">
        <v>154</v>
      </c>
      <c r="J72" s="56">
        <v>236.53896104</v>
      </c>
      <c r="K72" s="55">
        <v>0.4751740726</v>
      </c>
      <c r="L72" s="56">
        <v>13.472117000000001</v>
      </c>
      <c r="M72" s="57">
        <v>52</v>
      </c>
      <c r="N72" s="81">
        <v>217.90384614999999</v>
      </c>
      <c r="O72" s="58">
        <v>0.32311661930000002</v>
      </c>
      <c r="P72" s="59">
        <v>22.372822024000001</v>
      </c>
      <c r="Q72" s="87">
        <v>143</v>
      </c>
      <c r="R72" s="87">
        <v>841.95804195999995</v>
      </c>
      <c r="S72" s="110">
        <v>7.4573916272999998</v>
      </c>
      <c r="T72" s="109">
        <v>7.7636758947000004</v>
      </c>
      <c r="U72" s="60">
        <v>1771</v>
      </c>
      <c r="V72" s="60">
        <v>139</v>
      </c>
      <c r="W72" s="61">
        <v>2.3050256305999999</v>
      </c>
      <c r="X72" s="60">
        <v>14.623635883</v>
      </c>
      <c r="Y72" s="49"/>
      <c r="Z72" s="64"/>
      <c r="AA72" s="64"/>
      <c r="AB72" s="65"/>
      <c r="AC72" s="62">
        <v>1768</v>
      </c>
      <c r="AD72" s="63">
        <v>35.987386878000002</v>
      </c>
      <c r="AE72" s="64">
        <v>-0.65716741499999998</v>
      </c>
      <c r="AF72" s="65">
        <v>11.646464475</v>
      </c>
    </row>
    <row r="73" spans="1:32" x14ac:dyDescent="0.2">
      <c r="A73" s="26" t="s">
        <v>2</v>
      </c>
      <c r="B73" s="49">
        <v>1992</v>
      </c>
      <c r="C73" s="50">
        <v>0.24378500929999999</v>
      </c>
      <c r="D73" s="51">
        <v>2098</v>
      </c>
      <c r="E73" s="53">
        <v>5712.7735939000004</v>
      </c>
      <c r="F73" s="78">
        <v>2929</v>
      </c>
      <c r="G73" s="52">
        <v>43.167555479999997</v>
      </c>
      <c r="H73" s="53">
        <v>31.874338682000001</v>
      </c>
      <c r="I73" s="54">
        <v>201</v>
      </c>
      <c r="J73" s="56">
        <v>243.4278607</v>
      </c>
      <c r="K73" s="55">
        <v>0.99999042410000005</v>
      </c>
      <c r="L73" s="56">
        <v>14.385008208</v>
      </c>
      <c r="M73" s="57">
        <v>70</v>
      </c>
      <c r="N73" s="81">
        <v>228.97142857</v>
      </c>
      <c r="O73" s="58">
        <v>0.99278517759999996</v>
      </c>
      <c r="P73" s="59">
        <v>23.025772882999998</v>
      </c>
      <c r="Q73" s="87">
        <v>194</v>
      </c>
      <c r="R73" s="87">
        <v>870.85051546</v>
      </c>
      <c r="S73" s="110">
        <v>8.3671184352000001</v>
      </c>
      <c r="T73" s="109">
        <v>8.4832631296999992</v>
      </c>
      <c r="U73" s="60">
        <v>2098</v>
      </c>
      <c r="V73" s="60">
        <v>142</v>
      </c>
      <c r="W73" s="61">
        <v>2.4376010929</v>
      </c>
      <c r="X73" s="60">
        <v>15.311266393</v>
      </c>
      <c r="Y73" s="49"/>
      <c r="Z73" s="64"/>
      <c r="AA73" s="64"/>
      <c r="AB73" s="65"/>
      <c r="AC73" s="62">
        <v>2087</v>
      </c>
      <c r="AD73" s="63">
        <v>35.352755150999997</v>
      </c>
      <c r="AE73" s="64">
        <v>-0.708047816</v>
      </c>
      <c r="AF73" s="65">
        <v>12.534233643</v>
      </c>
    </row>
    <row r="74" spans="1:32" x14ac:dyDescent="0.2">
      <c r="A74" s="26" t="s">
        <v>2</v>
      </c>
      <c r="B74" s="49">
        <v>1993</v>
      </c>
      <c r="C74" s="50">
        <v>0.34726051920000001</v>
      </c>
      <c r="D74" s="51">
        <v>2349</v>
      </c>
      <c r="E74" s="53">
        <v>5797.0804598000004</v>
      </c>
      <c r="F74" s="78">
        <v>3434</v>
      </c>
      <c r="G74" s="52">
        <v>65.759164240000004</v>
      </c>
      <c r="H74" s="53">
        <v>32.24985032</v>
      </c>
      <c r="I74" s="54">
        <v>243</v>
      </c>
      <c r="J74" s="56">
        <v>236.02880658000001</v>
      </c>
      <c r="K74" s="55">
        <v>1.1740682813000001</v>
      </c>
      <c r="L74" s="56">
        <v>15.368975196999999</v>
      </c>
      <c r="M74" s="57">
        <v>93</v>
      </c>
      <c r="N74" s="81">
        <v>219.6344086</v>
      </c>
      <c r="O74" s="58">
        <v>1.3714982527999999</v>
      </c>
      <c r="P74" s="59">
        <v>23.546126965999999</v>
      </c>
      <c r="Q74" s="87">
        <v>250</v>
      </c>
      <c r="R74" s="87">
        <v>830.84799999999996</v>
      </c>
      <c r="S74" s="110">
        <v>10.011809398</v>
      </c>
      <c r="T74" s="109">
        <v>9.6133205972999995</v>
      </c>
      <c r="U74" s="60">
        <v>2349</v>
      </c>
      <c r="V74" s="60">
        <v>143</v>
      </c>
      <c r="W74" s="61">
        <v>2.6335671424</v>
      </c>
      <c r="X74" s="60">
        <v>15.852804253</v>
      </c>
      <c r="Y74" s="49">
        <v>53</v>
      </c>
      <c r="Z74" s="64">
        <v>6.6310000000000002</v>
      </c>
      <c r="AA74" s="64">
        <v>5.7157799799999999E-2</v>
      </c>
      <c r="AB74" s="65">
        <v>5.1880072136999997</v>
      </c>
      <c r="AC74" s="62">
        <v>2326</v>
      </c>
      <c r="AD74" s="63">
        <v>36.681040412999998</v>
      </c>
      <c r="AE74" s="64">
        <v>-0.80549253700000001</v>
      </c>
      <c r="AF74" s="65">
        <v>13.031228505</v>
      </c>
    </row>
    <row r="75" spans="1:32" x14ac:dyDescent="0.2">
      <c r="A75" s="26" t="s">
        <v>2</v>
      </c>
      <c r="B75" s="49">
        <v>1994</v>
      </c>
      <c r="C75" s="50">
        <v>0.3040755262</v>
      </c>
      <c r="D75" s="51">
        <v>2366</v>
      </c>
      <c r="E75" s="53">
        <v>5926.5997464000002</v>
      </c>
      <c r="F75" s="78">
        <v>3679</v>
      </c>
      <c r="G75" s="52">
        <v>98.475971731000001</v>
      </c>
      <c r="H75" s="53">
        <v>31.538977982999999</v>
      </c>
      <c r="I75" s="54">
        <v>283</v>
      </c>
      <c r="J75" s="56">
        <v>236.07067137999999</v>
      </c>
      <c r="K75" s="55">
        <v>1.5100867554999999</v>
      </c>
      <c r="L75" s="56">
        <v>15.404112864</v>
      </c>
      <c r="M75" s="57">
        <v>161</v>
      </c>
      <c r="N75" s="81">
        <v>229.00621118000001</v>
      </c>
      <c r="O75" s="58">
        <v>1.7476912203999999</v>
      </c>
      <c r="P75" s="59">
        <v>23.138487360999999</v>
      </c>
      <c r="Q75" s="87">
        <v>287</v>
      </c>
      <c r="R75" s="87">
        <v>823.46689894999997</v>
      </c>
      <c r="S75" s="110">
        <v>11.441984929</v>
      </c>
      <c r="T75" s="109">
        <v>10.122049286999999</v>
      </c>
      <c r="U75" s="60">
        <v>2366</v>
      </c>
      <c r="V75" s="60">
        <v>142</v>
      </c>
      <c r="W75" s="61">
        <v>3.2364229409999998</v>
      </c>
      <c r="X75" s="60">
        <v>15.582416689</v>
      </c>
      <c r="Y75" s="49">
        <v>81</v>
      </c>
      <c r="Z75" s="64">
        <v>7.2359999999999998</v>
      </c>
      <c r="AA75" s="64">
        <v>5.8236514500000003E-2</v>
      </c>
      <c r="AB75" s="65">
        <v>5.7490041494000002</v>
      </c>
      <c r="AC75" s="62">
        <v>2346</v>
      </c>
      <c r="AD75" s="63">
        <v>35.986317135999997</v>
      </c>
      <c r="AE75" s="64">
        <v>-0.982015321</v>
      </c>
      <c r="AF75" s="65">
        <v>13.131867798</v>
      </c>
    </row>
    <row r="76" spans="1:32" x14ac:dyDescent="0.2">
      <c r="A76" s="26" t="s">
        <v>2</v>
      </c>
      <c r="B76" s="49">
        <v>1995</v>
      </c>
      <c r="C76" s="50">
        <v>0.37855932199999998</v>
      </c>
      <c r="D76" s="51">
        <v>2558</v>
      </c>
      <c r="E76" s="53">
        <v>6103.8999217999999</v>
      </c>
      <c r="F76" s="78">
        <v>3931</v>
      </c>
      <c r="G76" s="52">
        <v>133.9202722</v>
      </c>
      <c r="H76" s="53">
        <v>32.066119561999997</v>
      </c>
      <c r="I76" s="54">
        <v>294</v>
      </c>
      <c r="J76" s="56">
        <v>244.5</v>
      </c>
      <c r="K76" s="55">
        <v>1.8872186307000001</v>
      </c>
      <c r="L76" s="56">
        <v>15.749213286</v>
      </c>
      <c r="M76" s="57">
        <v>203</v>
      </c>
      <c r="N76" s="81">
        <v>223.99014778</v>
      </c>
      <c r="O76" s="58">
        <v>2.3664782498000001</v>
      </c>
      <c r="P76" s="59">
        <v>23.743895954999999</v>
      </c>
      <c r="Q76" s="87">
        <v>297</v>
      </c>
      <c r="R76" s="87">
        <v>849.10437709999997</v>
      </c>
      <c r="S76" s="110">
        <v>11.935158228000001</v>
      </c>
      <c r="T76" s="109">
        <v>10.221340283</v>
      </c>
      <c r="U76" s="60">
        <v>2558</v>
      </c>
      <c r="V76" s="60">
        <v>143</v>
      </c>
      <c r="W76" s="61">
        <v>3.7157796437999999</v>
      </c>
      <c r="X76" s="60">
        <v>16.153141730000002</v>
      </c>
      <c r="Y76" s="49">
        <v>93</v>
      </c>
      <c r="Z76" s="64">
        <v>7.3630000000000004</v>
      </c>
      <c r="AA76" s="64">
        <v>5.1578597800000001E-2</v>
      </c>
      <c r="AB76" s="65">
        <v>6.0072324723000001</v>
      </c>
      <c r="AC76" s="62">
        <v>2538</v>
      </c>
      <c r="AD76" s="63">
        <v>35.931599685000002</v>
      </c>
      <c r="AE76" s="64">
        <v>-1.0810656279999999</v>
      </c>
      <c r="AF76" s="65">
        <v>13.57863049</v>
      </c>
    </row>
    <row r="77" spans="1:32" x14ac:dyDescent="0.2">
      <c r="A77" s="26" t="s">
        <v>2</v>
      </c>
      <c r="B77" s="49">
        <v>1996</v>
      </c>
      <c r="C77" s="50">
        <v>0.39822605970000002</v>
      </c>
      <c r="D77" s="51">
        <v>2536</v>
      </c>
      <c r="E77" s="53">
        <v>6264.0492901999996</v>
      </c>
      <c r="F77" s="78">
        <v>3901</v>
      </c>
      <c r="G77" s="52">
        <v>133.50292232999999</v>
      </c>
      <c r="H77" s="53">
        <v>32.013697512999997</v>
      </c>
      <c r="I77" s="54">
        <v>335</v>
      </c>
      <c r="J77" s="56">
        <v>250.01791044999999</v>
      </c>
      <c r="K77" s="55">
        <v>2.0810556838999998</v>
      </c>
      <c r="L77" s="56">
        <v>15.669134206000001</v>
      </c>
      <c r="M77" s="57">
        <v>275</v>
      </c>
      <c r="N77" s="81">
        <v>230.10545454999999</v>
      </c>
      <c r="O77" s="58">
        <v>2.5614195947999998</v>
      </c>
      <c r="P77" s="59">
        <v>23.515243395999999</v>
      </c>
      <c r="Q77" s="87">
        <v>341</v>
      </c>
      <c r="R77" s="87">
        <v>880.48093842000003</v>
      </c>
      <c r="S77" s="110">
        <v>13.205707212</v>
      </c>
      <c r="T77" s="109">
        <v>10.771059649</v>
      </c>
      <c r="U77" s="60">
        <v>2536</v>
      </c>
      <c r="V77" s="60">
        <v>144</v>
      </c>
      <c r="W77" s="61">
        <v>3.8237664869999999</v>
      </c>
      <c r="X77" s="60">
        <v>15.963226070999999</v>
      </c>
      <c r="Y77" s="49">
        <v>130</v>
      </c>
      <c r="Z77" s="64">
        <v>7.2270000000000003</v>
      </c>
      <c r="AA77" s="64">
        <v>4.3587393699999998E-2</v>
      </c>
      <c r="AB77" s="65">
        <v>6.5898298531000004</v>
      </c>
      <c r="AC77" s="62">
        <v>2508</v>
      </c>
      <c r="AD77" s="63">
        <v>35.392264752999999</v>
      </c>
      <c r="AE77" s="64">
        <v>-1.2230816330000001</v>
      </c>
      <c r="AF77" s="65">
        <v>13.583137381</v>
      </c>
    </row>
    <row r="78" spans="1:32" x14ac:dyDescent="0.2">
      <c r="A78" s="26" t="s">
        <v>2</v>
      </c>
      <c r="B78" s="49">
        <v>1997</v>
      </c>
      <c r="C78" s="50">
        <v>0.44502806029999997</v>
      </c>
      <c r="D78" s="51">
        <v>2749</v>
      </c>
      <c r="E78" s="53">
        <v>6280.3684976000004</v>
      </c>
      <c r="F78" s="78">
        <v>4359</v>
      </c>
      <c r="G78" s="52">
        <v>144.68886441999999</v>
      </c>
      <c r="H78" s="53">
        <v>32.118624685</v>
      </c>
      <c r="I78" s="54">
        <v>349</v>
      </c>
      <c r="J78" s="56">
        <v>255.67908309000001</v>
      </c>
      <c r="K78" s="55">
        <v>2.8517366728</v>
      </c>
      <c r="L78" s="56">
        <v>16.185189798</v>
      </c>
      <c r="M78" s="57">
        <v>346</v>
      </c>
      <c r="N78" s="81">
        <v>234.13872832000001</v>
      </c>
      <c r="O78" s="58">
        <v>3.0609070034000001</v>
      </c>
      <c r="P78" s="59">
        <v>23.918500804000001</v>
      </c>
      <c r="Q78" s="87">
        <v>353</v>
      </c>
      <c r="R78" s="87">
        <v>902.11331444999996</v>
      </c>
      <c r="S78" s="110">
        <v>14.149511474000001</v>
      </c>
      <c r="T78" s="109">
        <v>11.528272253000001</v>
      </c>
      <c r="U78" s="60">
        <v>2749</v>
      </c>
      <c r="V78" s="60">
        <v>146</v>
      </c>
      <c r="W78" s="61">
        <v>3.7699960946000002</v>
      </c>
      <c r="X78" s="60">
        <v>16.469017228999999</v>
      </c>
      <c r="Y78" s="49">
        <v>167</v>
      </c>
      <c r="Z78" s="64">
        <v>7.4569999999999999</v>
      </c>
      <c r="AA78" s="64">
        <v>4.8265313099999999E-2</v>
      </c>
      <c r="AB78" s="65">
        <v>7.6442532691</v>
      </c>
      <c r="AC78" s="62">
        <v>2726</v>
      </c>
      <c r="AD78" s="63">
        <v>37.300330154000001</v>
      </c>
      <c r="AE78" s="64">
        <v>-1.4072284989999999</v>
      </c>
      <c r="AF78" s="65">
        <v>13.975736016000001</v>
      </c>
    </row>
    <row r="79" spans="1:32" x14ac:dyDescent="0.2">
      <c r="A79" s="26" t="s">
        <v>2</v>
      </c>
      <c r="B79" s="49">
        <v>1998</v>
      </c>
      <c r="C79" s="50">
        <v>0.44246711529999999</v>
      </c>
      <c r="D79" s="51">
        <v>3035</v>
      </c>
      <c r="E79" s="53">
        <v>6328.6649094000004</v>
      </c>
      <c r="F79" s="78">
        <v>4778</v>
      </c>
      <c r="G79" s="52">
        <v>169.76840727999999</v>
      </c>
      <c r="H79" s="53">
        <v>33.000135411999999</v>
      </c>
      <c r="I79" s="54">
        <v>388</v>
      </c>
      <c r="J79" s="56">
        <v>256.45618557</v>
      </c>
      <c r="K79" s="55">
        <v>3.0907743084999999</v>
      </c>
      <c r="L79" s="56">
        <v>17.009272421999999</v>
      </c>
      <c r="M79" s="57">
        <v>387</v>
      </c>
      <c r="N79" s="81">
        <v>234.26873384999999</v>
      </c>
      <c r="O79" s="58">
        <v>3.7878015906</v>
      </c>
      <c r="P79" s="59">
        <v>24.734853913999999</v>
      </c>
      <c r="Q79" s="87">
        <v>396</v>
      </c>
      <c r="R79" s="87">
        <v>905.39393939000001</v>
      </c>
      <c r="S79" s="110">
        <v>15.775146764</v>
      </c>
      <c r="T79" s="109">
        <v>11.983481009</v>
      </c>
      <c r="U79" s="60">
        <v>3035</v>
      </c>
      <c r="V79" s="60">
        <v>145</v>
      </c>
      <c r="W79" s="61">
        <v>3.4103668342</v>
      </c>
      <c r="X79" s="60">
        <v>17.286408082000001</v>
      </c>
      <c r="Y79" s="49">
        <v>275</v>
      </c>
      <c r="Z79" s="64">
        <v>7.3650000000000002</v>
      </c>
      <c r="AA79" s="64">
        <v>4.8688442200000001E-2</v>
      </c>
      <c r="AB79" s="65">
        <v>8.6770322198999992</v>
      </c>
      <c r="AC79" s="62">
        <v>3004</v>
      </c>
      <c r="AD79" s="63">
        <v>36.964181091999997</v>
      </c>
      <c r="AE79" s="64">
        <v>-1.5722751159999999</v>
      </c>
      <c r="AF79" s="65">
        <v>14.777200608999999</v>
      </c>
    </row>
    <row r="80" spans="1:32" x14ac:dyDescent="0.2">
      <c r="A80" s="26" t="s">
        <v>2</v>
      </c>
      <c r="B80" s="49">
        <v>1999</v>
      </c>
      <c r="C80" s="50">
        <v>0.48360022009999998</v>
      </c>
      <c r="D80" s="51">
        <v>3307</v>
      </c>
      <c r="E80" s="53">
        <v>6385.8028425000002</v>
      </c>
      <c r="F80" s="78">
        <v>5324</v>
      </c>
      <c r="G80" s="52">
        <v>180.9308734</v>
      </c>
      <c r="H80" s="53">
        <v>32.213975957999999</v>
      </c>
      <c r="I80" s="54">
        <v>450</v>
      </c>
      <c r="J80" s="56">
        <v>254.83777778000001</v>
      </c>
      <c r="K80" s="55">
        <v>2.8763301958</v>
      </c>
      <c r="L80" s="56">
        <v>17.120367657999999</v>
      </c>
      <c r="M80" s="57">
        <v>450</v>
      </c>
      <c r="N80" s="81">
        <v>236.92</v>
      </c>
      <c r="O80" s="58">
        <v>4.1830291133999999</v>
      </c>
      <c r="P80" s="59">
        <v>24.354833959</v>
      </c>
      <c r="Q80" s="87">
        <v>456</v>
      </c>
      <c r="R80" s="87">
        <v>911.90570175000005</v>
      </c>
      <c r="S80" s="110">
        <v>14.751704070000001</v>
      </c>
      <c r="T80" s="109">
        <v>12.653165016999999</v>
      </c>
      <c r="U80" s="60">
        <v>3307</v>
      </c>
      <c r="V80" s="60">
        <v>146</v>
      </c>
      <c r="W80" s="61">
        <v>2.8627532882</v>
      </c>
      <c r="X80" s="60">
        <v>16.895671740000001</v>
      </c>
      <c r="Y80" s="49">
        <v>407</v>
      </c>
      <c r="Z80" s="64">
        <v>7.4189999999999996</v>
      </c>
      <c r="AA80" s="64">
        <v>4.9178273699999997E-2</v>
      </c>
      <c r="AB80" s="65">
        <v>9.9177735950999999</v>
      </c>
      <c r="AC80" s="62">
        <v>3272</v>
      </c>
      <c r="AD80" s="63">
        <v>37.143612468999997</v>
      </c>
      <c r="AE80" s="64">
        <v>-1.767329618</v>
      </c>
      <c r="AF80" s="65">
        <v>14.547462146000001</v>
      </c>
    </row>
    <row r="81" spans="1:32" x14ac:dyDescent="0.2">
      <c r="A81" s="26" t="s">
        <v>2</v>
      </c>
      <c r="B81" s="49">
        <v>2000</v>
      </c>
      <c r="C81" s="50">
        <v>0.42502310840000002</v>
      </c>
      <c r="D81" s="51">
        <v>3296</v>
      </c>
      <c r="E81" s="53">
        <v>6445.5588592000004</v>
      </c>
      <c r="F81" s="78">
        <v>5331</v>
      </c>
      <c r="G81" s="52">
        <v>189.50724066999999</v>
      </c>
      <c r="H81" s="53">
        <v>31.716689364</v>
      </c>
      <c r="I81" s="54">
        <v>476</v>
      </c>
      <c r="J81" s="56">
        <v>253.34243696999999</v>
      </c>
      <c r="K81" s="55">
        <v>3.5891862082000001</v>
      </c>
      <c r="L81" s="56">
        <v>16.822770199000001</v>
      </c>
      <c r="M81" s="57">
        <v>472</v>
      </c>
      <c r="N81" s="81">
        <v>233.52966101999999</v>
      </c>
      <c r="O81" s="58">
        <v>4.5695775652000004</v>
      </c>
      <c r="P81" s="59">
        <v>24.085126992999999</v>
      </c>
      <c r="Q81" s="87">
        <v>486</v>
      </c>
      <c r="R81" s="87">
        <v>892.04526749000001</v>
      </c>
      <c r="S81" s="110">
        <v>14.873521196</v>
      </c>
      <c r="T81" s="109">
        <v>12.204740761</v>
      </c>
      <c r="U81" s="60">
        <v>3296</v>
      </c>
      <c r="V81" s="60">
        <v>146</v>
      </c>
      <c r="W81" s="61">
        <v>2.7110701819999998</v>
      </c>
      <c r="X81" s="60">
        <v>16.675038843999999</v>
      </c>
      <c r="Y81" s="49">
        <v>464</v>
      </c>
      <c r="Z81" s="64">
        <v>7.2990000000000004</v>
      </c>
      <c r="AA81" s="64">
        <v>5.18515087E-2</v>
      </c>
      <c r="AB81" s="65">
        <v>10.004314451999999</v>
      </c>
      <c r="AC81" s="62">
        <v>3250</v>
      </c>
      <c r="AD81" s="63">
        <v>37.436738462000001</v>
      </c>
      <c r="AE81" s="64">
        <v>-1.7980196669999999</v>
      </c>
      <c r="AF81" s="65">
        <v>14.455297314999999</v>
      </c>
    </row>
    <row r="82" spans="1:32" x14ac:dyDescent="0.2">
      <c r="A82" s="26" t="s">
        <v>2</v>
      </c>
      <c r="B82" s="49">
        <v>2001</v>
      </c>
      <c r="C82" s="50">
        <v>0.46851725049999998</v>
      </c>
      <c r="D82" s="51">
        <v>3264</v>
      </c>
      <c r="E82" s="53">
        <v>6463.3544730000003</v>
      </c>
      <c r="F82" s="78">
        <v>5545</v>
      </c>
      <c r="G82" s="52">
        <v>188.53308747</v>
      </c>
      <c r="H82" s="53">
        <v>31.391939225000002</v>
      </c>
      <c r="I82" s="54">
        <v>493</v>
      </c>
      <c r="J82" s="56">
        <v>254.25557809</v>
      </c>
      <c r="K82" s="55">
        <v>3.5798106691</v>
      </c>
      <c r="L82" s="56">
        <v>16.664384629000001</v>
      </c>
      <c r="M82" s="57">
        <v>493</v>
      </c>
      <c r="N82" s="81">
        <v>233.57200811000001</v>
      </c>
      <c r="O82" s="58">
        <v>4.5688472221999996</v>
      </c>
      <c r="P82" s="59">
        <v>23.809262987</v>
      </c>
      <c r="Q82" s="87">
        <v>497</v>
      </c>
      <c r="R82" s="87">
        <v>900.39034204999996</v>
      </c>
      <c r="S82" s="110">
        <v>13.720361467</v>
      </c>
      <c r="T82" s="109">
        <v>11.813795793000001</v>
      </c>
      <c r="U82" s="60">
        <v>3264</v>
      </c>
      <c r="V82" s="60">
        <v>149</v>
      </c>
      <c r="W82" s="61">
        <v>3.2889797980000002</v>
      </c>
      <c r="X82" s="60">
        <v>16.575150253</v>
      </c>
      <c r="Y82" s="49">
        <v>534</v>
      </c>
      <c r="Z82" s="64">
        <v>7.4290000000000003</v>
      </c>
      <c r="AA82" s="64">
        <v>5.0381715100000002E-2</v>
      </c>
      <c r="AB82" s="65">
        <v>10.084992607</v>
      </c>
      <c r="AC82" s="62">
        <v>3230</v>
      </c>
      <c r="AD82" s="63">
        <v>36.638978328</v>
      </c>
      <c r="AE82" s="64">
        <v>-1.9228182149999999</v>
      </c>
      <c r="AF82" s="65">
        <v>14.404661977</v>
      </c>
    </row>
    <row r="83" spans="1:32" x14ac:dyDescent="0.2">
      <c r="A83" s="26" t="s">
        <v>2</v>
      </c>
      <c r="B83" s="49">
        <v>2002</v>
      </c>
      <c r="C83" s="50">
        <v>0.45744872260000002</v>
      </c>
      <c r="D83" s="51">
        <v>3420</v>
      </c>
      <c r="E83" s="53">
        <v>6494.8271930000001</v>
      </c>
      <c r="F83" s="78">
        <v>5920</v>
      </c>
      <c r="G83" s="52">
        <v>199.88285811</v>
      </c>
      <c r="H83" s="53">
        <v>30.974317904999999</v>
      </c>
      <c r="I83" s="54">
        <v>454</v>
      </c>
      <c r="J83" s="56">
        <v>256.75550661</v>
      </c>
      <c r="K83" s="55">
        <v>3.3965868902</v>
      </c>
      <c r="L83" s="56">
        <v>16.744081470000001</v>
      </c>
      <c r="M83" s="57">
        <v>453</v>
      </c>
      <c r="N83" s="81">
        <v>238.07064018</v>
      </c>
      <c r="O83" s="58">
        <v>4.3291273863999997</v>
      </c>
      <c r="P83" s="59">
        <v>23.736561919</v>
      </c>
      <c r="Q83" s="87">
        <v>461</v>
      </c>
      <c r="R83" s="87">
        <v>918.01084599000001</v>
      </c>
      <c r="S83" s="110">
        <v>15.004029527</v>
      </c>
      <c r="T83" s="109">
        <v>12.288424353</v>
      </c>
      <c r="U83" s="60">
        <v>3420</v>
      </c>
      <c r="V83" s="60">
        <v>151</v>
      </c>
      <c r="W83" s="61">
        <v>3.6586628359</v>
      </c>
      <c r="X83" s="60">
        <v>16.581619064000002</v>
      </c>
      <c r="Y83" s="49">
        <v>623</v>
      </c>
      <c r="Z83" s="64">
        <v>7.3920000000000003</v>
      </c>
      <c r="AA83" s="64">
        <v>3.3399166500000001E-2</v>
      </c>
      <c r="AB83" s="65">
        <v>10.975758277000001</v>
      </c>
      <c r="AC83" s="62">
        <v>3400</v>
      </c>
      <c r="AD83" s="63">
        <v>37.711794118</v>
      </c>
      <c r="AE83" s="64">
        <v>-2.1278091840000002</v>
      </c>
      <c r="AF83" s="65">
        <v>14.424100170000001</v>
      </c>
    </row>
    <row r="84" spans="1:32" x14ac:dyDescent="0.2">
      <c r="A84" s="26" t="s">
        <v>2</v>
      </c>
      <c r="B84" s="49">
        <v>2003</v>
      </c>
      <c r="C84" s="50">
        <v>0.49760896090000001</v>
      </c>
      <c r="D84" s="51">
        <v>3609</v>
      </c>
      <c r="E84" s="53">
        <v>6587.6134663000003</v>
      </c>
      <c r="F84" s="78">
        <v>6369</v>
      </c>
      <c r="G84" s="52">
        <v>197.21452818</v>
      </c>
      <c r="H84" s="53">
        <v>30.405599308999999</v>
      </c>
      <c r="I84" s="54">
        <v>439</v>
      </c>
      <c r="J84" s="56">
        <v>254.83143508000001</v>
      </c>
      <c r="K84" s="55">
        <v>3.8345172686</v>
      </c>
      <c r="L84" s="56">
        <v>16.295825895</v>
      </c>
      <c r="M84" s="57">
        <v>438</v>
      </c>
      <c r="N84" s="81">
        <v>237.59360731000001</v>
      </c>
      <c r="O84" s="58">
        <v>4.4317526712999999</v>
      </c>
      <c r="P84" s="59">
        <v>23.354569453</v>
      </c>
      <c r="Q84" s="87">
        <v>440</v>
      </c>
      <c r="R84" s="87">
        <v>911.28636363999999</v>
      </c>
      <c r="S84" s="110">
        <v>15.280575296</v>
      </c>
      <c r="T84" s="109">
        <v>11.688905369</v>
      </c>
      <c r="U84" s="60">
        <v>3609</v>
      </c>
      <c r="V84" s="60">
        <v>149</v>
      </c>
      <c r="W84" s="61">
        <v>3.3895098224</v>
      </c>
      <c r="X84" s="60">
        <v>16.17284347</v>
      </c>
      <c r="Y84" s="49">
        <v>753</v>
      </c>
      <c r="Z84" s="64">
        <v>7.3440000000000003</v>
      </c>
      <c r="AA84" s="64">
        <v>2.34137045E-2</v>
      </c>
      <c r="AB84" s="65">
        <v>10.945567452000001</v>
      </c>
      <c r="AC84" s="62">
        <v>3569</v>
      </c>
      <c r="AD84" s="63">
        <v>37.099467638</v>
      </c>
      <c r="AE84" s="64">
        <v>-2.0608281690000001</v>
      </c>
      <c r="AF84" s="65">
        <v>14.076957066</v>
      </c>
    </row>
    <row r="85" spans="1:32" x14ac:dyDescent="0.2">
      <c r="A85" s="26" t="s">
        <v>2</v>
      </c>
      <c r="B85" s="49">
        <v>2004</v>
      </c>
      <c r="C85" s="50">
        <v>0.56516991959999996</v>
      </c>
      <c r="D85" s="51">
        <v>3451</v>
      </c>
      <c r="E85" s="53">
        <v>6678.2297884999998</v>
      </c>
      <c r="F85" s="78">
        <v>6188</v>
      </c>
      <c r="G85" s="52">
        <v>198.55208468000001</v>
      </c>
      <c r="H85" s="53">
        <v>31.120418713999999</v>
      </c>
      <c r="I85" s="54">
        <v>536</v>
      </c>
      <c r="J85" s="56">
        <v>250.47574627</v>
      </c>
      <c r="K85" s="55">
        <v>3.7169394381999998</v>
      </c>
      <c r="L85" s="56">
        <v>17.272771390999999</v>
      </c>
      <c r="M85" s="57">
        <v>535</v>
      </c>
      <c r="N85" s="81">
        <v>240.45046729000001</v>
      </c>
      <c r="O85" s="58">
        <v>4.3989707356999999</v>
      </c>
      <c r="P85" s="59">
        <v>23.985890702999999</v>
      </c>
      <c r="Q85" s="87">
        <v>538</v>
      </c>
      <c r="R85" s="87">
        <v>910.76394052000001</v>
      </c>
      <c r="S85" s="110">
        <v>15.818294755</v>
      </c>
      <c r="T85" s="109">
        <v>11.903042487</v>
      </c>
      <c r="U85" s="60">
        <v>3451</v>
      </c>
      <c r="V85" s="60">
        <v>149</v>
      </c>
      <c r="W85" s="61">
        <v>3.0599597087000001</v>
      </c>
      <c r="X85" s="60">
        <v>16.880704530999999</v>
      </c>
      <c r="Y85" s="49">
        <v>802</v>
      </c>
      <c r="Z85" s="64">
        <v>7.1660000000000004</v>
      </c>
      <c r="AA85" s="64">
        <v>3.11941027E-2</v>
      </c>
      <c r="AB85" s="65">
        <v>11.492808654999999</v>
      </c>
      <c r="AC85" s="62">
        <v>3415</v>
      </c>
      <c r="AD85" s="63">
        <v>37.416427526</v>
      </c>
      <c r="AE85" s="64">
        <v>-2.2668844969999999</v>
      </c>
      <c r="AF85" s="65">
        <v>14.724391800999999</v>
      </c>
    </row>
    <row r="86" spans="1:32" x14ac:dyDescent="0.2">
      <c r="A86" s="26" t="s">
        <v>2</v>
      </c>
      <c r="B86" s="49">
        <v>2005</v>
      </c>
      <c r="C86" s="50">
        <v>0.45599542580000002</v>
      </c>
      <c r="D86" s="51">
        <v>3602</v>
      </c>
      <c r="E86" s="53">
        <v>6569.6349250000003</v>
      </c>
      <c r="F86" s="78">
        <v>6516</v>
      </c>
      <c r="G86" s="52">
        <v>200.23165438999999</v>
      </c>
      <c r="H86" s="53">
        <v>29.987906077000002</v>
      </c>
      <c r="I86" s="54">
        <v>382</v>
      </c>
      <c r="J86" s="56">
        <v>252.54188482000001</v>
      </c>
      <c r="K86" s="55">
        <v>3.9270518461999999</v>
      </c>
      <c r="L86" s="56">
        <v>15.944161077</v>
      </c>
      <c r="M86" s="57">
        <v>383</v>
      </c>
      <c r="N86" s="81">
        <v>242.33942558999999</v>
      </c>
      <c r="O86" s="58">
        <v>4.6977899907999996</v>
      </c>
      <c r="P86" s="59">
        <v>23.099132177000001</v>
      </c>
      <c r="Q86" s="87">
        <v>385</v>
      </c>
      <c r="R86" s="87">
        <v>915.38961039000003</v>
      </c>
      <c r="S86" s="110">
        <v>17.063038487</v>
      </c>
      <c r="T86" s="109">
        <v>11.089863547</v>
      </c>
      <c r="U86" s="60">
        <v>3602</v>
      </c>
      <c r="V86" s="60">
        <v>151</v>
      </c>
      <c r="W86" s="61">
        <v>3.0312838501999999</v>
      </c>
      <c r="X86" s="60">
        <v>16.000228123999999</v>
      </c>
      <c r="Y86" s="49">
        <v>771</v>
      </c>
      <c r="Z86" s="64">
        <v>7.1859999999999999</v>
      </c>
      <c r="AA86" s="64">
        <v>1.09223564E-2</v>
      </c>
      <c r="AB86" s="65">
        <v>11.165674438</v>
      </c>
      <c r="AC86" s="62">
        <v>3575</v>
      </c>
      <c r="AD86" s="63">
        <v>35.503384615000002</v>
      </c>
      <c r="AE86" s="64">
        <v>-1.896767345</v>
      </c>
      <c r="AF86" s="65">
        <v>14.027340703</v>
      </c>
    </row>
    <row r="87" spans="1:32" x14ac:dyDescent="0.2">
      <c r="A87" s="26" t="s">
        <v>2</v>
      </c>
      <c r="B87" s="49">
        <v>2006</v>
      </c>
      <c r="C87" s="50">
        <v>0.47200086759999998</v>
      </c>
      <c r="D87" s="51">
        <v>3580</v>
      </c>
      <c r="E87" s="53">
        <v>6753.1877095</v>
      </c>
      <c r="F87" s="78">
        <v>6735</v>
      </c>
      <c r="G87" s="52">
        <v>220.96919525000001</v>
      </c>
      <c r="H87" s="53">
        <v>30.311431032000002</v>
      </c>
      <c r="I87" s="54">
        <v>348</v>
      </c>
      <c r="J87" s="56">
        <v>254.80172414</v>
      </c>
      <c r="K87" s="55">
        <v>3.8425982143000001</v>
      </c>
      <c r="L87" s="56">
        <v>16.65556875</v>
      </c>
      <c r="M87" s="57">
        <v>349</v>
      </c>
      <c r="N87" s="81">
        <v>248.82808023000001</v>
      </c>
      <c r="O87" s="58">
        <v>5.2343577476999998</v>
      </c>
      <c r="P87" s="59">
        <v>23.673778041999999</v>
      </c>
      <c r="Q87" s="87">
        <v>350</v>
      </c>
      <c r="R87" s="87">
        <v>932.35142857000005</v>
      </c>
      <c r="S87" s="110">
        <v>18.404862261000002</v>
      </c>
      <c r="T87" s="109">
        <v>11.060427150000001</v>
      </c>
      <c r="U87" s="60">
        <v>3580</v>
      </c>
      <c r="V87" s="60">
        <v>150</v>
      </c>
      <c r="W87" s="61">
        <v>2.447671868</v>
      </c>
      <c r="X87" s="60">
        <v>16.505218012</v>
      </c>
      <c r="Y87" s="49">
        <v>772</v>
      </c>
      <c r="Z87" s="64">
        <v>7.2119999999999997</v>
      </c>
      <c r="AA87" s="64">
        <v>2.3149074299999999E-2</v>
      </c>
      <c r="AB87" s="65">
        <v>11.378621874</v>
      </c>
      <c r="AC87" s="62">
        <v>3556</v>
      </c>
      <c r="AD87" s="63">
        <v>34.623340831999997</v>
      </c>
      <c r="AE87" s="64">
        <v>-1.0542033420000001</v>
      </c>
      <c r="AF87" s="65">
        <v>14.270162837999999</v>
      </c>
    </row>
    <row r="88" spans="1:32" x14ac:dyDescent="0.2">
      <c r="A88" s="26" t="s">
        <v>2</v>
      </c>
      <c r="B88" s="49">
        <v>2007</v>
      </c>
      <c r="C88" s="50">
        <v>0.47516923080000001</v>
      </c>
      <c r="D88" s="51">
        <v>3363</v>
      </c>
      <c r="E88" s="53">
        <v>6934.2075527999996</v>
      </c>
      <c r="F88" s="78">
        <v>6549</v>
      </c>
      <c r="G88" s="52">
        <v>239.21424644999999</v>
      </c>
      <c r="H88" s="53">
        <v>29.174793097999999</v>
      </c>
      <c r="I88" s="54">
        <v>325</v>
      </c>
      <c r="J88" s="56">
        <v>259.20923076999998</v>
      </c>
      <c r="K88" s="55">
        <v>4.6714669934000002</v>
      </c>
      <c r="L88" s="56">
        <v>15.784769796000001</v>
      </c>
      <c r="M88" s="57">
        <v>329</v>
      </c>
      <c r="N88" s="81">
        <v>242.71428571000001</v>
      </c>
      <c r="O88" s="58">
        <v>5.5531621332999999</v>
      </c>
      <c r="P88" s="59">
        <v>22.664498625</v>
      </c>
      <c r="Q88" s="87">
        <v>329</v>
      </c>
      <c r="R88" s="87">
        <v>923.63525835999997</v>
      </c>
      <c r="S88" s="110">
        <v>19.221151446</v>
      </c>
      <c r="T88" s="109">
        <v>10.267386983</v>
      </c>
      <c r="U88" s="60">
        <v>3363</v>
      </c>
      <c r="V88" s="60">
        <v>149</v>
      </c>
      <c r="W88" s="61">
        <v>2.439405013</v>
      </c>
      <c r="X88" s="60">
        <v>15.487120433999999</v>
      </c>
      <c r="Y88" s="49">
        <v>714</v>
      </c>
      <c r="Z88" s="64">
        <v>6.9660000000000002</v>
      </c>
      <c r="AA88" s="64">
        <v>-7.0430129999999999E-3</v>
      </c>
      <c r="AB88" s="65">
        <v>10.938731417</v>
      </c>
      <c r="AC88" s="62">
        <v>3342</v>
      </c>
      <c r="AD88" s="63">
        <v>31.995451825</v>
      </c>
      <c r="AE88" s="64">
        <v>-2.2684531369999998</v>
      </c>
      <c r="AF88" s="65">
        <v>13.166877081999999</v>
      </c>
    </row>
    <row r="89" spans="1:32" x14ac:dyDescent="0.2">
      <c r="A89" s="26" t="s">
        <v>2</v>
      </c>
      <c r="B89" s="49">
        <v>2008</v>
      </c>
      <c r="C89" s="50">
        <v>0.46761519159999998</v>
      </c>
      <c r="D89" s="51">
        <v>3171</v>
      </c>
      <c r="E89" s="53">
        <v>6971.5298013000001</v>
      </c>
      <c r="F89" s="78">
        <v>6384</v>
      </c>
      <c r="G89" s="52">
        <v>204.95518797</v>
      </c>
      <c r="H89" s="53">
        <v>28.473502663000001</v>
      </c>
      <c r="I89" s="54">
        <v>346</v>
      </c>
      <c r="J89" s="56">
        <v>253.24566474</v>
      </c>
      <c r="K89" s="55">
        <v>3.6487911432</v>
      </c>
      <c r="L89" s="56">
        <v>15.646730528000001</v>
      </c>
      <c r="M89" s="57">
        <v>346</v>
      </c>
      <c r="N89" s="81">
        <v>249.10115607</v>
      </c>
      <c r="O89" s="58">
        <v>4.8461183200000004</v>
      </c>
      <c r="P89" s="59">
        <v>22.237419840000001</v>
      </c>
      <c r="Q89" s="87">
        <v>346</v>
      </c>
      <c r="R89" s="87">
        <v>932.66184970999996</v>
      </c>
      <c r="S89" s="110">
        <v>20.573339674</v>
      </c>
      <c r="T89" s="109">
        <v>10.053563754000001</v>
      </c>
      <c r="U89" s="60">
        <v>3171</v>
      </c>
      <c r="V89" s="60">
        <v>145</v>
      </c>
      <c r="W89" s="61">
        <v>1.7840683493</v>
      </c>
      <c r="X89" s="60">
        <v>15.090582535999999</v>
      </c>
      <c r="Y89" s="49">
        <v>705</v>
      </c>
      <c r="Z89" s="64">
        <v>6.9569999999999999</v>
      </c>
      <c r="AA89" s="64">
        <v>-2.8231139999999998E-2</v>
      </c>
      <c r="AB89" s="65">
        <v>10.991352327</v>
      </c>
      <c r="AC89" s="62">
        <v>3114</v>
      </c>
      <c r="AD89" s="63">
        <v>27.819974309999999</v>
      </c>
      <c r="AE89" s="64">
        <v>-4.6339160509999999</v>
      </c>
      <c r="AF89" s="65">
        <v>12.533846328999999</v>
      </c>
    </row>
    <row r="90" spans="1:32" x14ac:dyDescent="0.2">
      <c r="A90" s="26" t="s">
        <v>2</v>
      </c>
      <c r="B90" s="49">
        <v>2009</v>
      </c>
      <c r="C90" s="50">
        <v>0.49434910859999998</v>
      </c>
      <c r="D90" s="51">
        <v>2738</v>
      </c>
      <c r="E90" s="53">
        <v>7041.9061358999998</v>
      </c>
      <c r="F90" s="78">
        <v>6043</v>
      </c>
      <c r="G90" s="52">
        <v>213.94131557</v>
      </c>
      <c r="H90" s="53">
        <v>27.560714049000001</v>
      </c>
      <c r="I90" s="54">
        <v>368</v>
      </c>
      <c r="J90" s="56">
        <v>258.07336957000001</v>
      </c>
      <c r="K90" s="55">
        <v>3.9307770225000001</v>
      </c>
      <c r="L90" s="56">
        <v>15.619341843999999</v>
      </c>
      <c r="M90" s="57">
        <v>370</v>
      </c>
      <c r="N90" s="81">
        <v>252.16756756999999</v>
      </c>
      <c r="O90" s="58">
        <v>4.8122094023999997</v>
      </c>
      <c r="P90" s="59">
        <v>21.547371296000001</v>
      </c>
      <c r="Q90" s="87">
        <v>370</v>
      </c>
      <c r="R90" s="87">
        <v>949.12162162000004</v>
      </c>
      <c r="S90" s="110">
        <v>17.636554565000001</v>
      </c>
      <c r="T90" s="109">
        <v>9.7284989383999996</v>
      </c>
      <c r="U90" s="60">
        <v>2738</v>
      </c>
      <c r="V90" s="60">
        <v>143</v>
      </c>
      <c r="W90" s="61">
        <v>1.4986471173</v>
      </c>
      <c r="X90" s="60">
        <v>14.535904407</v>
      </c>
      <c r="Y90" s="49">
        <v>693</v>
      </c>
      <c r="Z90" s="64">
        <v>6.734</v>
      </c>
      <c r="AA90" s="64">
        <v>-2.5076955000000001E-2</v>
      </c>
      <c r="AB90" s="65">
        <v>10.813072030000001</v>
      </c>
      <c r="AC90" s="62">
        <v>2694</v>
      </c>
      <c r="AD90" s="63">
        <v>24.6359317</v>
      </c>
      <c r="AE90" s="64">
        <v>-6.3048259350000002</v>
      </c>
      <c r="AF90" s="65">
        <v>11.779469044000001</v>
      </c>
    </row>
    <row r="91" spans="1:32" x14ac:dyDescent="0.2">
      <c r="A91" s="26" t="s">
        <v>2</v>
      </c>
      <c r="B91" s="49">
        <v>2010</v>
      </c>
      <c r="C91" s="50">
        <v>0.61512457450000002</v>
      </c>
      <c r="D91" s="51">
        <v>2497</v>
      </c>
      <c r="E91" s="53">
        <v>7275.1846214999996</v>
      </c>
      <c r="F91" s="78">
        <v>5726</v>
      </c>
      <c r="G91" s="52">
        <v>261.19282744999998</v>
      </c>
      <c r="H91" s="53">
        <v>26.564725636999999</v>
      </c>
      <c r="I91" s="54">
        <v>292</v>
      </c>
      <c r="J91" s="56">
        <v>253.70890410999999</v>
      </c>
      <c r="K91" s="55">
        <v>4.0035661172000001</v>
      </c>
      <c r="L91" s="56">
        <v>15.132877411000001</v>
      </c>
      <c r="M91" s="57">
        <v>294</v>
      </c>
      <c r="N91" s="81">
        <v>247.60204082000001</v>
      </c>
      <c r="O91" s="58">
        <v>5.5990407058000002</v>
      </c>
      <c r="P91" s="59">
        <v>20.889595213</v>
      </c>
      <c r="Q91" s="87">
        <v>294</v>
      </c>
      <c r="R91" s="87">
        <v>938.7414966</v>
      </c>
      <c r="S91" s="110">
        <v>19.088885227999999</v>
      </c>
      <c r="T91" s="109">
        <v>8.7115670562999998</v>
      </c>
      <c r="U91" s="60">
        <v>2497</v>
      </c>
      <c r="V91" s="60">
        <v>138</v>
      </c>
      <c r="W91" s="61">
        <v>1.5159275970999999</v>
      </c>
      <c r="X91" s="60">
        <v>13.506887373</v>
      </c>
      <c r="Y91" s="49">
        <v>661</v>
      </c>
      <c r="Z91" s="64">
        <v>6.8259999999999996</v>
      </c>
      <c r="AA91" s="64">
        <v>-3.3598719999999999E-2</v>
      </c>
      <c r="AB91" s="65">
        <v>10.003015283</v>
      </c>
      <c r="AC91" s="62">
        <v>2382</v>
      </c>
      <c r="AD91" s="63">
        <v>21.769395465999999</v>
      </c>
      <c r="AE91" s="64">
        <v>-7.1278034430000003</v>
      </c>
      <c r="AF91" s="65">
        <v>10.583108835000001</v>
      </c>
    </row>
    <row r="92" spans="1:32" x14ac:dyDescent="0.2">
      <c r="A92" s="26" t="s">
        <v>2</v>
      </c>
      <c r="B92" s="49">
        <v>2011</v>
      </c>
      <c r="C92" s="50">
        <v>0.7138504483</v>
      </c>
      <c r="D92" s="51">
        <v>1417</v>
      </c>
      <c r="E92" s="53">
        <v>7512.9047283</v>
      </c>
      <c r="F92" s="78">
        <v>4936</v>
      </c>
      <c r="G92" s="52">
        <v>259.63383712000001</v>
      </c>
      <c r="H92" s="53">
        <v>22.773402350000001</v>
      </c>
      <c r="I92" s="54">
        <v>157</v>
      </c>
      <c r="J92" s="56">
        <v>252.89171974999999</v>
      </c>
      <c r="K92" s="55">
        <v>4.7238578103000002</v>
      </c>
      <c r="L92" s="56">
        <v>13.264154987</v>
      </c>
      <c r="M92" s="57">
        <v>157</v>
      </c>
      <c r="N92" s="81">
        <v>228.01910828000001</v>
      </c>
      <c r="O92" s="58">
        <v>5.7347382496000003</v>
      </c>
      <c r="P92" s="59">
        <v>18.197848865000001</v>
      </c>
      <c r="Q92" s="87">
        <v>157</v>
      </c>
      <c r="R92" s="87">
        <v>884.9044586</v>
      </c>
      <c r="S92" s="110">
        <v>18.879081662000001</v>
      </c>
      <c r="T92" s="109">
        <v>7.4435414207999999</v>
      </c>
      <c r="U92" s="60">
        <v>1417</v>
      </c>
      <c r="V92" s="60">
        <v>127</v>
      </c>
      <c r="W92" s="61">
        <v>1.2279764849000001</v>
      </c>
      <c r="X92" s="60">
        <v>11.575521792</v>
      </c>
      <c r="Y92" s="49">
        <v>369</v>
      </c>
      <c r="Z92" s="64">
        <v>6.5220000000000002</v>
      </c>
      <c r="AA92" s="64">
        <v>-4.2151144000000001E-2</v>
      </c>
      <c r="AB92" s="65">
        <v>8.7140513058</v>
      </c>
      <c r="AC92" s="62">
        <v>603</v>
      </c>
      <c r="AD92" s="63">
        <v>21.760696517</v>
      </c>
      <c r="AE92" s="64">
        <v>-6.9355701649999997</v>
      </c>
      <c r="AF92" s="65">
        <v>8.8295140741000004</v>
      </c>
    </row>
    <row r="93" spans="1:32" x14ac:dyDescent="0.2">
      <c r="A93" s="26" t="s">
        <v>2</v>
      </c>
      <c r="B93" s="49">
        <v>2012</v>
      </c>
      <c r="C93" s="50">
        <v>0.78202340810000004</v>
      </c>
      <c r="D93" s="51">
        <v>200</v>
      </c>
      <c r="E93" s="53">
        <v>7457.8149999999996</v>
      </c>
      <c r="F93" s="78">
        <v>4445</v>
      </c>
      <c r="G93" s="52">
        <v>252.84307537000001</v>
      </c>
      <c r="H93" s="53">
        <v>18.302051744</v>
      </c>
      <c r="S93" s="110"/>
      <c r="U93" s="60">
        <v>200</v>
      </c>
      <c r="V93" s="60">
        <v>111</v>
      </c>
      <c r="W93" s="61">
        <v>1.1311866966999999</v>
      </c>
      <c r="X93" s="60">
        <v>9.6978435175000008</v>
      </c>
      <c r="Y93" s="49">
        <v>89</v>
      </c>
      <c r="Z93" s="64">
        <v>6.35</v>
      </c>
      <c r="AA93" s="64">
        <v>-5.2087252000000001E-2</v>
      </c>
      <c r="AB93" s="65">
        <v>7.2424691979000002</v>
      </c>
    </row>
    <row r="94" spans="1:32" x14ac:dyDescent="0.2">
      <c r="A94" s="26" t="s">
        <v>2</v>
      </c>
      <c r="B94" s="49">
        <v>2013</v>
      </c>
      <c r="C94" s="50">
        <v>0.81595494609999997</v>
      </c>
      <c r="F94" s="78">
        <v>3700</v>
      </c>
      <c r="G94" s="52">
        <v>255.44517027000001</v>
      </c>
      <c r="H94" s="53">
        <v>15.659945946000001</v>
      </c>
      <c r="S94" s="110"/>
      <c r="Y94" s="49"/>
      <c r="Z94" s="64"/>
      <c r="AA94" s="64"/>
      <c r="AB94" s="65"/>
    </row>
    <row r="95" spans="1:32" x14ac:dyDescent="0.2">
      <c r="A95" s="26" t="s">
        <v>2</v>
      </c>
      <c r="B95" s="49">
        <v>2014</v>
      </c>
      <c r="C95" s="50">
        <v>1.0603644860000001</v>
      </c>
      <c r="F95" s="78">
        <v>1003</v>
      </c>
      <c r="G95" s="52">
        <v>263.43188435000002</v>
      </c>
      <c r="H95" s="53">
        <v>14.484845463999999</v>
      </c>
      <c r="S95" s="110"/>
      <c r="Y95" s="49"/>
      <c r="Z95" s="64"/>
      <c r="AA95" s="64"/>
      <c r="AB95" s="65"/>
    </row>
    <row r="96" spans="1:32" x14ac:dyDescent="0.2">
      <c r="A96" s="26" t="s">
        <v>38</v>
      </c>
      <c r="B96" s="49">
        <v>1988</v>
      </c>
      <c r="C96" s="50">
        <v>0.29610526320000002</v>
      </c>
      <c r="D96" s="51">
        <v>60</v>
      </c>
      <c r="E96" s="53">
        <v>3839.7833332999999</v>
      </c>
      <c r="F96" s="78">
        <v>71</v>
      </c>
      <c r="G96" s="52">
        <v>-75.240140850000003</v>
      </c>
      <c r="H96" s="53">
        <v>35.106859155000002</v>
      </c>
      <c r="S96" s="110"/>
      <c r="U96" s="60">
        <v>60</v>
      </c>
      <c r="V96" s="60">
        <v>130</v>
      </c>
      <c r="W96" s="61">
        <v>0.66767605630000004</v>
      </c>
      <c r="X96" s="60">
        <v>16.596971831000001</v>
      </c>
      <c r="Y96" s="49"/>
      <c r="Z96" s="64"/>
      <c r="AA96" s="64"/>
      <c r="AB96" s="65"/>
      <c r="AC96" s="62">
        <v>58</v>
      </c>
      <c r="AD96" s="63">
        <v>45.653448275999999</v>
      </c>
      <c r="AE96" s="64">
        <v>-0.28885714299999998</v>
      </c>
      <c r="AF96" s="65">
        <v>11.412285713999999</v>
      </c>
    </row>
    <row r="97" spans="1:32" x14ac:dyDescent="0.2">
      <c r="A97" s="26" t="s">
        <v>38</v>
      </c>
      <c r="B97" s="49">
        <v>1989</v>
      </c>
      <c r="C97" s="50">
        <v>0</v>
      </c>
      <c r="F97" s="78">
        <v>58</v>
      </c>
      <c r="G97" s="52">
        <v>-3.6755172410000001</v>
      </c>
      <c r="H97" s="53">
        <v>31.638103447999999</v>
      </c>
      <c r="S97" s="110"/>
      <c r="Y97" s="49"/>
      <c r="Z97" s="64"/>
      <c r="AA97" s="64"/>
      <c r="AB97" s="65"/>
    </row>
    <row r="98" spans="1:32" x14ac:dyDescent="0.2">
      <c r="A98" s="26" t="s">
        <v>38</v>
      </c>
      <c r="B98" s="49">
        <v>1990</v>
      </c>
      <c r="C98" s="50">
        <v>6.7586206999999997E-3</v>
      </c>
      <c r="D98" s="51">
        <v>69</v>
      </c>
      <c r="E98" s="53">
        <v>4334.0434783000001</v>
      </c>
      <c r="F98" s="78">
        <v>82</v>
      </c>
      <c r="G98" s="52">
        <v>-30.95243902</v>
      </c>
      <c r="H98" s="53">
        <v>31.144024389999998</v>
      </c>
      <c r="S98" s="110"/>
      <c r="U98" s="60">
        <v>69</v>
      </c>
      <c r="V98" s="60">
        <v>131</v>
      </c>
      <c r="W98" s="61">
        <v>1.5287195121999999</v>
      </c>
      <c r="X98" s="60">
        <v>12.660195121999999</v>
      </c>
      <c r="Y98" s="49"/>
      <c r="Z98" s="64"/>
      <c r="AA98" s="64"/>
      <c r="AB98" s="65"/>
      <c r="AC98" s="62">
        <v>69</v>
      </c>
      <c r="AD98" s="63">
        <v>50.533333333000002</v>
      </c>
      <c r="AE98" s="64">
        <v>0.1760609756</v>
      </c>
      <c r="AF98" s="65">
        <v>9.4304390244</v>
      </c>
    </row>
    <row r="99" spans="1:32" x14ac:dyDescent="0.2">
      <c r="A99" s="26" t="s">
        <v>38</v>
      </c>
      <c r="B99" s="49">
        <v>1991</v>
      </c>
      <c r="C99" s="50">
        <v>0</v>
      </c>
      <c r="D99" s="51">
        <v>83</v>
      </c>
      <c r="E99" s="53">
        <v>4316.8313252999997</v>
      </c>
      <c r="F99" s="78">
        <v>105</v>
      </c>
      <c r="G99" s="52">
        <v>-37.275142860000003</v>
      </c>
      <c r="H99" s="53">
        <v>33.131295238</v>
      </c>
      <c r="S99" s="110"/>
      <c r="U99" s="60">
        <v>83</v>
      </c>
      <c r="V99" s="60">
        <v>129</v>
      </c>
      <c r="W99" s="61">
        <v>1.8792285714000001</v>
      </c>
      <c r="X99" s="60">
        <v>14.781142857000001</v>
      </c>
      <c r="Y99" s="49"/>
      <c r="Z99" s="64"/>
      <c r="AA99" s="64"/>
      <c r="AB99" s="65"/>
      <c r="AC99" s="62">
        <v>82</v>
      </c>
      <c r="AD99" s="63">
        <v>36.141463414999997</v>
      </c>
      <c r="AE99" s="64">
        <v>3.2361904800000001E-2</v>
      </c>
      <c r="AF99" s="65">
        <v>11.838761905</v>
      </c>
    </row>
    <row r="100" spans="1:32" x14ac:dyDescent="0.2">
      <c r="A100" s="26" t="s">
        <v>38</v>
      </c>
      <c r="B100" s="49">
        <v>1992</v>
      </c>
      <c r="C100" s="50">
        <v>0.11276150629999999</v>
      </c>
      <c r="D100" s="51">
        <v>115</v>
      </c>
      <c r="E100" s="53">
        <v>4749.8260870000004</v>
      </c>
      <c r="F100" s="78">
        <v>153</v>
      </c>
      <c r="G100" s="52">
        <v>-29.898954249999999</v>
      </c>
      <c r="H100" s="53">
        <v>33.413705882000002</v>
      </c>
      <c r="S100" s="110"/>
      <c r="U100" s="60">
        <v>115</v>
      </c>
      <c r="V100" s="60">
        <v>128</v>
      </c>
      <c r="W100" s="61">
        <v>0.87716993460000003</v>
      </c>
      <c r="X100" s="60">
        <v>16.492052288</v>
      </c>
      <c r="Y100" s="49"/>
      <c r="Z100" s="64"/>
      <c r="AA100" s="64"/>
      <c r="AB100" s="65"/>
      <c r="AC100" s="62">
        <v>115</v>
      </c>
      <c r="AD100" s="63">
        <v>39.841739130000001</v>
      </c>
      <c r="AE100" s="64">
        <v>3.6411764700000002E-2</v>
      </c>
      <c r="AF100" s="65">
        <v>13.858941176</v>
      </c>
    </row>
    <row r="101" spans="1:32" x14ac:dyDescent="0.2">
      <c r="A101" s="26" t="s">
        <v>38</v>
      </c>
      <c r="B101" s="49">
        <v>1993</v>
      </c>
      <c r="C101" s="50">
        <v>8.4670329700000005E-2</v>
      </c>
      <c r="D101" s="51">
        <v>214</v>
      </c>
      <c r="E101" s="53">
        <v>5015.0887849999999</v>
      </c>
      <c r="F101" s="78">
        <v>258</v>
      </c>
      <c r="G101" s="52">
        <v>24.992093022999999</v>
      </c>
      <c r="H101" s="53">
        <v>32.311496124000001</v>
      </c>
      <c r="S101" s="110"/>
      <c r="U101" s="60">
        <v>214</v>
      </c>
      <c r="V101" s="60">
        <v>136</v>
      </c>
      <c r="W101" s="61">
        <v>0.38889147289999998</v>
      </c>
      <c r="X101" s="60">
        <v>14.000383721</v>
      </c>
      <c r="Y101" s="49"/>
      <c r="Z101" s="64"/>
      <c r="AA101" s="64"/>
      <c r="AB101" s="65"/>
      <c r="AC101" s="62">
        <v>210</v>
      </c>
      <c r="AD101" s="63">
        <v>41.316666667</v>
      </c>
      <c r="AE101" s="64">
        <v>-5.7362200000000002E-3</v>
      </c>
      <c r="AF101" s="65">
        <v>11.825333858</v>
      </c>
    </row>
    <row r="102" spans="1:32" x14ac:dyDescent="0.2">
      <c r="A102" s="26" t="s">
        <v>38</v>
      </c>
      <c r="B102" s="49">
        <v>1994</v>
      </c>
      <c r="C102" s="50">
        <v>0.2167268041</v>
      </c>
      <c r="D102" s="51">
        <v>173</v>
      </c>
      <c r="E102" s="53">
        <v>4976.3757224999999</v>
      </c>
      <c r="F102" s="78">
        <v>276</v>
      </c>
      <c r="G102" s="52">
        <v>14.952862318999999</v>
      </c>
      <c r="H102" s="53">
        <v>32.119463768000003</v>
      </c>
      <c r="S102" s="110"/>
      <c r="U102" s="60">
        <v>173</v>
      </c>
      <c r="V102" s="60">
        <v>138</v>
      </c>
      <c r="W102" s="61">
        <v>1.5904275362</v>
      </c>
      <c r="X102" s="60">
        <v>15.896286232</v>
      </c>
      <c r="Y102" s="49"/>
      <c r="Z102" s="64"/>
      <c r="AA102" s="64"/>
      <c r="AB102" s="65"/>
      <c r="AC102" s="62">
        <v>167</v>
      </c>
      <c r="AD102" s="63">
        <v>40.688622754000001</v>
      </c>
      <c r="AE102" s="64">
        <v>0.17612592590000001</v>
      </c>
      <c r="AF102" s="65">
        <v>13.801013704000001</v>
      </c>
    </row>
    <row r="103" spans="1:32" x14ac:dyDescent="0.2">
      <c r="A103" s="26" t="s">
        <v>38</v>
      </c>
      <c r="B103" s="49">
        <v>1995</v>
      </c>
      <c r="C103" s="50">
        <v>0.32906158359999998</v>
      </c>
      <c r="D103" s="51">
        <v>158</v>
      </c>
      <c r="E103" s="53">
        <v>5101.5822785</v>
      </c>
      <c r="F103" s="78">
        <v>237</v>
      </c>
      <c r="G103" s="52">
        <v>25.931181434999999</v>
      </c>
      <c r="H103" s="53">
        <v>32.856459915999999</v>
      </c>
      <c r="S103" s="110"/>
      <c r="U103" s="60">
        <v>158</v>
      </c>
      <c r="V103" s="60">
        <v>146</v>
      </c>
      <c r="W103" s="61">
        <v>1.7452109705000001</v>
      </c>
      <c r="X103" s="60">
        <v>15.934894515</v>
      </c>
      <c r="Y103" s="49"/>
      <c r="Z103" s="64"/>
      <c r="AA103" s="64"/>
      <c r="AB103" s="65"/>
      <c r="AC103" s="62">
        <v>157</v>
      </c>
      <c r="AD103" s="63">
        <v>38.561783439000003</v>
      </c>
      <c r="AE103" s="64">
        <v>0.1154255319</v>
      </c>
      <c r="AF103" s="65">
        <v>13.736026383</v>
      </c>
    </row>
    <row r="104" spans="1:32" x14ac:dyDescent="0.2">
      <c r="A104" s="26" t="s">
        <v>38</v>
      </c>
      <c r="B104" s="49">
        <v>1996</v>
      </c>
      <c r="C104" s="50">
        <v>0.16380697050000001</v>
      </c>
      <c r="D104" s="51">
        <v>232</v>
      </c>
      <c r="E104" s="53">
        <v>5205.0387930999996</v>
      </c>
      <c r="F104" s="78">
        <v>294</v>
      </c>
      <c r="G104" s="52">
        <v>66.942993197000007</v>
      </c>
      <c r="H104" s="53">
        <v>35.223510204</v>
      </c>
      <c r="S104" s="110"/>
      <c r="U104" s="60">
        <v>232</v>
      </c>
      <c r="V104" s="60">
        <v>143</v>
      </c>
      <c r="W104" s="61">
        <v>2.0534591836999998</v>
      </c>
      <c r="X104" s="60">
        <v>17.945319728000001</v>
      </c>
      <c r="Y104" s="49"/>
      <c r="Z104" s="64"/>
      <c r="AA104" s="64"/>
      <c r="AB104" s="65"/>
      <c r="AC104" s="62">
        <v>224</v>
      </c>
      <c r="AD104" s="63">
        <v>35.399107143000002</v>
      </c>
      <c r="AE104" s="64">
        <v>-4.7775862000000002E-2</v>
      </c>
      <c r="AF104" s="65">
        <v>15.813516551999999</v>
      </c>
    </row>
    <row r="105" spans="1:32" x14ac:dyDescent="0.2">
      <c r="A105" s="26" t="s">
        <v>38</v>
      </c>
      <c r="B105" s="49">
        <v>1997</v>
      </c>
      <c r="C105" s="50">
        <v>0.13160092809999999</v>
      </c>
      <c r="D105" s="51">
        <v>216</v>
      </c>
      <c r="E105" s="53">
        <v>5259.8657407000001</v>
      </c>
      <c r="F105" s="78">
        <v>308</v>
      </c>
      <c r="G105" s="52">
        <v>25.43461039</v>
      </c>
      <c r="H105" s="53">
        <v>35.098516234000002</v>
      </c>
      <c r="S105" s="110"/>
      <c r="U105" s="60">
        <v>216</v>
      </c>
      <c r="V105" s="60">
        <v>141</v>
      </c>
      <c r="W105" s="61">
        <v>2.7138896103999999</v>
      </c>
      <c r="X105" s="60">
        <v>18.525262987000001</v>
      </c>
      <c r="Y105" s="49"/>
      <c r="Z105" s="64"/>
      <c r="AA105" s="64"/>
      <c r="AB105" s="65"/>
      <c r="AC105" s="62">
        <v>209</v>
      </c>
      <c r="AD105" s="63">
        <v>34.083732056999999</v>
      </c>
      <c r="AE105" s="64">
        <v>-0.35836928099999998</v>
      </c>
      <c r="AF105" s="65">
        <v>16.271278758000001</v>
      </c>
    </row>
    <row r="106" spans="1:32" x14ac:dyDescent="0.2">
      <c r="A106" s="26" t="s">
        <v>38</v>
      </c>
      <c r="B106" s="49">
        <v>1998</v>
      </c>
      <c r="C106" s="50">
        <v>3.8793418599999997E-2</v>
      </c>
      <c r="D106" s="51">
        <v>232</v>
      </c>
      <c r="E106" s="53">
        <v>5130.0301724000001</v>
      </c>
      <c r="F106" s="78">
        <v>361</v>
      </c>
      <c r="G106" s="52">
        <v>141.28252078</v>
      </c>
      <c r="H106" s="53">
        <v>32.275235457000001</v>
      </c>
      <c r="S106" s="110"/>
      <c r="U106" s="60">
        <v>232</v>
      </c>
      <c r="V106" s="60">
        <v>149</v>
      </c>
      <c r="W106" s="61">
        <v>3.2343822714999999</v>
      </c>
      <c r="X106" s="60">
        <v>16.918229917000001</v>
      </c>
      <c r="Y106" s="49"/>
      <c r="Z106" s="64"/>
      <c r="AA106" s="64"/>
      <c r="AB106" s="65"/>
      <c r="AC106" s="62">
        <v>227</v>
      </c>
      <c r="AD106" s="63">
        <v>34.618061674000003</v>
      </c>
      <c r="AE106" s="64">
        <v>0.41610584960000002</v>
      </c>
      <c r="AF106" s="65">
        <v>15.120848747</v>
      </c>
    </row>
    <row r="107" spans="1:32" x14ac:dyDescent="0.2">
      <c r="A107" s="26" t="s">
        <v>38</v>
      </c>
      <c r="B107" s="49">
        <v>1999</v>
      </c>
      <c r="C107" s="50">
        <v>7.7941653200000002E-2</v>
      </c>
      <c r="D107" s="51">
        <v>284</v>
      </c>
      <c r="E107" s="53">
        <v>5094.4542253999998</v>
      </c>
      <c r="F107" s="78">
        <v>450</v>
      </c>
      <c r="G107" s="52">
        <v>148.14946667000001</v>
      </c>
      <c r="H107" s="53">
        <v>31.922979999999999</v>
      </c>
      <c r="S107" s="110"/>
      <c r="U107" s="60">
        <v>284</v>
      </c>
      <c r="V107" s="60">
        <v>153</v>
      </c>
      <c r="W107" s="61">
        <v>2.9709844444</v>
      </c>
      <c r="X107" s="60">
        <v>15.996951111</v>
      </c>
      <c r="Y107" s="49"/>
      <c r="Z107" s="64"/>
      <c r="AA107" s="64"/>
      <c r="AB107" s="65"/>
      <c r="AC107" s="62">
        <v>279</v>
      </c>
      <c r="AD107" s="63">
        <v>35.344444443999997</v>
      </c>
      <c r="AE107" s="64">
        <v>-0.44111235999999998</v>
      </c>
      <c r="AF107" s="65">
        <v>14.44647236</v>
      </c>
    </row>
    <row r="108" spans="1:32" x14ac:dyDescent="0.2">
      <c r="A108" s="26" t="s">
        <v>38</v>
      </c>
      <c r="B108" s="49">
        <v>2000</v>
      </c>
      <c r="C108" s="50">
        <v>0.1398798799</v>
      </c>
      <c r="D108" s="51">
        <v>310</v>
      </c>
      <c r="E108" s="53">
        <v>5168.2838709999996</v>
      </c>
      <c r="F108" s="78">
        <v>491</v>
      </c>
      <c r="G108" s="52">
        <v>178.90281059</v>
      </c>
      <c r="H108" s="53">
        <v>31.867718941</v>
      </c>
      <c r="S108" s="110"/>
      <c r="U108" s="60">
        <v>310</v>
      </c>
      <c r="V108" s="60">
        <v>150</v>
      </c>
      <c r="W108" s="61">
        <v>1.9770897959</v>
      </c>
      <c r="X108" s="60">
        <v>15.519751019999999</v>
      </c>
      <c r="Y108" s="49"/>
      <c r="Z108" s="64"/>
      <c r="AA108" s="64"/>
      <c r="AB108" s="65"/>
      <c r="AC108" s="62">
        <v>307</v>
      </c>
      <c r="AD108" s="63">
        <v>38.619869706999999</v>
      </c>
      <c r="AE108" s="64">
        <v>-0.14082004100000001</v>
      </c>
      <c r="AF108" s="65">
        <v>13.842089775</v>
      </c>
    </row>
    <row r="109" spans="1:32" x14ac:dyDescent="0.2">
      <c r="A109" s="26" t="s">
        <v>38</v>
      </c>
      <c r="B109" s="49">
        <v>2001</v>
      </c>
      <c r="C109" s="50">
        <v>8.9539568299999997E-2</v>
      </c>
      <c r="D109" s="51">
        <v>364</v>
      </c>
      <c r="E109" s="53">
        <v>5067.1071429000003</v>
      </c>
      <c r="F109" s="78">
        <v>501</v>
      </c>
      <c r="G109" s="52">
        <v>170.24570858000001</v>
      </c>
      <c r="H109" s="53">
        <v>33.259676646999999</v>
      </c>
      <c r="S109" s="110"/>
      <c r="U109" s="60">
        <v>364</v>
      </c>
      <c r="V109" s="60">
        <v>158</v>
      </c>
      <c r="W109" s="61">
        <v>2.3468602794</v>
      </c>
      <c r="X109" s="60">
        <v>15.612361277</v>
      </c>
      <c r="Y109" s="49"/>
      <c r="Z109" s="64"/>
      <c r="AA109" s="64"/>
      <c r="AB109" s="65"/>
      <c r="AC109" s="62">
        <v>356</v>
      </c>
      <c r="AD109" s="63">
        <v>33.140730337000001</v>
      </c>
      <c r="AE109" s="64">
        <v>0.18888709679999999</v>
      </c>
      <c r="AF109" s="65">
        <v>14.591164515999999</v>
      </c>
    </row>
    <row r="110" spans="1:32" x14ac:dyDescent="0.2">
      <c r="A110" s="26" t="s">
        <v>38</v>
      </c>
      <c r="B110" s="49">
        <v>2002</v>
      </c>
      <c r="C110" s="50">
        <v>5.66034755E-2</v>
      </c>
      <c r="D110" s="51">
        <v>290</v>
      </c>
      <c r="E110" s="53">
        <v>4992.7793103000004</v>
      </c>
      <c r="F110" s="78">
        <v>448</v>
      </c>
      <c r="G110" s="52">
        <v>103.62691964</v>
      </c>
      <c r="H110" s="53">
        <v>30.550145089000001</v>
      </c>
      <c r="S110" s="110"/>
      <c r="U110" s="60">
        <v>290</v>
      </c>
      <c r="V110" s="60">
        <v>150</v>
      </c>
      <c r="W110" s="61">
        <v>0.84283705360000005</v>
      </c>
      <c r="X110" s="60">
        <v>14.228848213999999</v>
      </c>
      <c r="Y110" s="49"/>
      <c r="Z110" s="64"/>
      <c r="AA110" s="64"/>
      <c r="AB110" s="65"/>
      <c r="AC110" s="62">
        <v>285</v>
      </c>
      <c r="AD110" s="63">
        <v>36.174736842000002</v>
      </c>
      <c r="AE110" s="64">
        <v>0.1952883295</v>
      </c>
      <c r="AF110" s="65">
        <v>13.138882608999999</v>
      </c>
    </row>
    <row r="111" spans="1:32" x14ac:dyDescent="0.2">
      <c r="A111" s="26" t="s">
        <v>38</v>
      </c>
      <c r="B111" s="49">
        <v>2003</v>
      </c>
      <c r="C111" s="50">
        <v>0.1377777778</v>
      </c>
      <c r="D111" s="51">
        <v>308</v>
      </c>
      <c r="E111" s="53">
        <v>5298.7175324999998</v>
      </c>
      <c r="F111" s="78">
        <v>450</v>
      </c>
      <c r="G111" s="52">
        <v>166.97975556</v>
      </c>
      <c r="H111" s="53">
        <v>31.485644443999998</v>
      </c>
      <c r="S111" s="110"/>
      <c r="U111" s="60">
        <v>308</v>
      </c>
      <c r="V111" s="60">
        <v>151</v>
      </c>
      <c r="W111" s="61">
        <v>1.0956177778</v>
      </c>
      <c r="X111" s="60">
        <v>14.737017778</v>
      </c>
      <c r="Y111" s="49"/>
      <c r="Z111" s="64"/>
      <c r="AA111" s="64"/>
      <c r="AB111" s="65"/>
      <c r="AC111" s="62">
        <v>306</v>
      </c>
      <c r="AD111" s="63">
        <v>35.475490196000003</v>
      </c>
      <c r="AE111" s="64">
        <v>0.32104494379999998</v>
      </c>
      <c r="AF111" s="65">
        <v>13.560333483000001</v>
      </c>
    </row>
    <row r="112" spans="1:32" x14ac:dyDescent="0.2">
      <c r="A112" s="26" t="s">
        <v>38</v>
      </c>
      <c r="B112" s="49">
        <v>2004</v>
      </c>
      <c r="C112" s="50">
        <v>0.181300716</v>
      </c>
      <c r="D112" s="51">
        <v>373</v>
      </c>
      <c r="E112" s="53">
        <v>5309.1233243999995</v>
      </c>
      <c r="F112" s="78">
        <v>588</v>
      </c>
      <c r="G112" s="52">
        <v>249.58141155999999</v>
      </c>
      <c r="H112" s="53">
        <v>32.016352040999998</v>
      </c>
      <c r="S112" s="110"/>
      <c r="U112" s="60">
        <v>373</v>
      </c>
      <c r="V112" s="60">
        <v>157</v>
      </c>
      <c r="W112" s="61">
        <v>2.0349030612000001</v>
      </c>
      <c r="X112" s="60">
        <v>15.074489796</v>
      </c>
      <c r="Y112" s="49"/>
      <c r="Z112" s="64"/>
      <c r="AA112" s="64"/>
      <c r="AB112" s="65"/>
      <c r="AC112" s="62">
        <v>371</v>
      </c>
      <c r="AD112" s="63">
        <v>36.098652291000001</v>
      </c>
      <c r="AE112" s="64">
        <v>0.81852568489999999</v>
      </c>
      <c r="AF112" s="65">
        <v>13.615478424999999</v>
      </c>
    </row>
    <row r="113" spans="1:32" x14ac:dyDescent="0.2">
      <c r="A113" s="26" t="s">
        <v>38</v>
      </c>
      <c r="B113" s="49">
        <v>2005</v>
      </c>
      <c r="C113" s="50">
        <v>0.1806711409</v>
      </c>
      <c r="D113" s="51">
        <v>313</v>
      </c>
      <c r="E113" s="53">
        <v>5131.4856229999996</v>
      </c>
      <c r="F113" s="78">
        <v>472</v>
      </c>
      <c r="G113" s="52">
        <v>173.00002119000001</v>
      </c>
      <c r="H113" s="53">
        <v>30.337953389999999</v>
      </c>
      <c r="S113" s="110"/>
      <c r="U113" s="60">
        <v>313</v>
      </c>
      <c r="V113" s="60">
        <v>147</v>
      </c>
      <c r="W113" s="61">
        <v>1.2035233051000001</v>
      </c>
      <c r="X113" s="60">
        <v>13.578103814</v>
      </c>
      <c r="Y113" s="49"/>
      <c r="Z113" s="64"/>
      <c r="AA113" s="64"/>
      <c r="AB113" s="65"/>
      <c r="AC113" s="62">
        <v>308</v>
      </c>
      <c r="AD113" s="63">
        <v>33.621428571000003</v>
      </c>
      <c r="AE113" s="64">
        <v>0.75446236560000002</v>
      </c>
      <c r="AF113" s="65">
        <v>11.708412472999999</v>
      </c>
    </row>
    <row r="114" spans="1:32" x14ac:dyDescent="0.2">
      <c r="A114" s="26" t="s">
        <v>38</v>
      </c>
      <c r="B114" s="49">
        <v>2006</v>
      </c>
      <c r="C114" s="50">
        <v>0.2188943089</v>
      </c>
      <c r="D114" s="51">
        <v>241</v>
      </c>
      <c r="E114" s="53">
        <v>4948.4398339999998</v>
      </c>
      <c r="F114" s="78">
        <v>378</v>
      </c>
      <c r="G114" s="52">
        <v>133.18349205999999</v>
      </c>
      <c r="H114" s="53">
        <v>27.881261904999999</v>
      </c>
      <c r="S114" s="110"/>
      <c r="U114" s="60">
        <v>241</v>
      </c>
      <c r="V114" s="60">
        <v>140</v>
      </c>
      <c r="W114" s="61">
        <v>0.68401326259999995</v>
      </c>
      <c r="X114" s="60">
        <v>12.554063660000001</v>
      </c>
      <c r="Y114" s="49"/>
      <c r="Z114" s="64"/>
      <c r="AA114" s="64"/>
      <c r="AB114" s="65"/>
      <c r="AC114" s="62">
        <v>233</v>
      </c>
      <c r="AD114" s="63">
        <v>32.596137339000002</v>
      </c>
      <c r="AE114" s="64">
        <v>1.0890374331999999</v>
      </c>
      <c r="AF114" s="65">
        <v>10.336196256999999</v>
      </c>
    </row>
    <row r="115" spans="1:32" x14ac:dyDescent="0.2">
      <c r="A115" s="26" t="s">
        <v>38</v>
      </c>
      <c r="B115" s="49">
        <v>2007</v>
      </c>
      <c r="C115" s="50">
        <v>5.5888501700000003E-2</v>
      </c>
      <c r="D115" s="51">
        <v>195</v>
      </c>
      <c r="E115" s="53">
        <v>4885.2974359</v>
      </c>
      <c r="F115" s="78">
        <v>365</v>
      </c>
      <c r="G115" s="52">
        <v>123.19791781000001</v>
      </c>
      <c r="H115" s="53">
        <v>22.438098629999999</v>
      </c>
      <c r="S115" s="110"/>
      <c r="U115" s="60">
        <v>195</v>
      </c>
      <c r="V115" s="60">
        <v>142</v>
      </c>
      <c r="W115" s="61">
        <v>0.61175616440000002</v>
      </c>
      <c r="X115" s="60">
        <v>9.3869890410999997</v>
      </c>
      <c r="Y115" s="49"/>
      <c r="Z115" s="64"/>
      <c r="AA115" s="64"/>
      <c r="AB115" s="65"/>
      <c r="AC115" s="62">
        <v>192</v>
      </c>
      <c r="AD115" s="63">
        <v>27.584895833000001</v>
      </c>
      <c r="AE115" s="64">
        <v>0.3923454039</v>
      </c>
      <c r="AF115" s="65">
        <v>7.8478746517999998</v>
      </c>
    </row>
    <row r="116" spans="1:32" x14ac:dyDescent="0.2">
      <c r="A116" s="26" t="s">
        <v>38</v>
      </c>
      <c r="B116" s="49">
        <v>2008</v>
      </c>
      <c r="C116" s="50">
        <v>9.9866666699999995E-2</v>
      </c>
      <c r="D116" s="51">
        <v>205</v>
      </c>
      <c r="E116" s="53">
        <v>5043.9073171</v>
      </c>
      <c r="F116" s="78">
        <v>463</v>
      </c>
      <c r="G116" s="52">
        <v>126.07434125</v>
      </c>
      <c r="H116" s="53">
        <v>20.029328293999999</v>
      </c>
      <c r="S116" s="110"/>
      <c r="U116" s="60">
        <v>205</v>
      </c>
      <c r="V116" s="60">
        <v>136</v>
      </c>
      <c r="W116" s="61">
        <v>1.3040215983000001</v>
      </c>
      <c r="X116" s="60">
        <v>8.0545421166000004</v>
      </c>
      <c r="Y116" s="49"/>
      <c r="Z116" s="64"/>
      <c r="AA116" s="64"/>
      <c r="AB116" s="65"/>
      <c r="AC116" s="62">
        <v>199</v>
      </c>
      <c r="AD116" s="63">
        <v>25.151256280999998</v>
      </c>
      <c r="AE116" s="64">
        <v>-0.454281659</v>
      </c>
      <c r="AF116" s="65">
        <v>6.8754707424000001</v>
      </c>
    </row>
    <row r="117" spans="1:32" x14ac:dyDescent="0.2">
      <c r="A117" s="26" t="s">
        <v>38</v>
      </c>
      <c r="B117" s="49">
        <v>2009</v>
      </c>
      <c r="C117" s="50">
        <v>0.20219015279999999</v>
      </c>
      <c r="D117" s="51">
        <v>182</v>
      </c>
      <c r="E117" s="53">
        <v>5297.1868132</v>
      </c>
      <c r="F117" s="78">
        <v>380</v>
      </c>
      <c r="G117" s="52">
        <v>141.57107894999999</v>
      </c>
      <c r="H117" s="53">
        <v>21.519463158000001</v>
      </c>
      <c r="S117" s="110"/>
      <c r="U117" s="60">
        <v>182</v>
      </c>
      <c r="V117" s="60">
        <v>131</v>
      </c>
      <c r="W117" s="61">
        <v>1.0888518518999999</v>
      </c>
      <c r="X117" s="60">
        <v>8.7808518518999996</v>
      </c>
      <c r="Y117" s="49"/>
      <c r="Z117" s="64"/>
      <c r="AA117" s="64"/>
      <c r="AB117" s="65"/>
      <c r="AC117" s="62">
        <v>180</v>
      </c>
      <c r="AD117" s="63">
        <v>24.684444444</v>
      </c>
      <c r="AE117" s="64">
        <v>-1.202037333</v>
      </c>
      <c r="AF117" s="65">
        <v>6.6664565332999999</v>
      </c>
    </row>
    <row r="118" spans="1:32" x14ac:dyDescent="0.2">
      <c r="A118" s="26" t="s">
        <v>38</v>
      </c>
      <c r="B118" s="49">
        <v>2010</v>
      </c>
      <c r="C118" s="50">
        <v>5.9444444399999997E-2</v>
      </c>
      <c r="D118" s="51">
        <v>148</v>
      </c>
      <c r="E118" s="53">
        <v>5353.6486486000003</v>
      </c>
      <c r="F118" s="78">
        <v>329</v>
      </c>
      <c r="G118" s="52">
        <v>112.20203647</v>
      </c>
      <c r="H118" s="53">
        <v>19.181103343</v>
      </c>
      <c r="S118" s="110"/>
      <c r="U118" s="60">
        <v>148</v>
      </c>
      <c r="V118" s="60">
        <v>117</v>
      </c>
      <c r="W118" s="61">
        <v>0.48439209729999999</v>
      </c>
      <c r="X118" s="60">
        <v>7.4783465046000002</v>
      </c>
      <c r="Y118" s="49"/>
      <c r="Z118" s="64"/>
      <c r="AA118" s="64"/>
      <c r="AB118" s="65"/>
      <c r="AC118" s="62">
        <v>137</v>
      </c>
      <c r="AD118" s="63">
        <v>20.314598539999999</v>
      </c>
      <c r="AE118" s="64">
        <v>-1.691678019</v>
      </c>
      <c r="AF118" s="65">
        <v>5.5529436532999998</v>
      </c>
    </row>
    <row r="119" spans="1:32" x14ac:dyDescent="0.2">
      <c r="A119" s="26" t="s">
        <v>38</v>
      </c>
      <c r="B119" s="49">
        <v>2011</v>
      </c>
      <c r="C119" s="50">
        <v>4.68583162E-2</v>
      </c>
      <c r="D119" s="51">
        <v>71</v>
      </c>
      <c r="E119" s="53">
        <v>5334.9436619999997</v>
      </c>
      <c r="F119" s="78">
        <v>318</v>
      </c>
      <c r="G119" s="52">
        <v>139.80144654</v>
      </c>
      <c r="H119" s="53">
        <v>13.972503144999999</v>
      </c>
      <c r="S119" s="110"/>
      <c r="U119" s="60">
        <v>71</v>
      </c>
      <c r="V119" s="60">
        <v>109</v>
      </c>
      <c r="W119" s="61">
        <v>0.67553459120000003</v>
      </c>
      <c r="X119" s="60">
        <v>5.6997044025000001</v>
      </c>
      <c r="Y119" s="49"/>
      <c r="Z119" s="64"/>
      <c r="AA119" s="64"/>
      <c r="AB119" s="65"/>
    </row>
    <row r="120" spans="1:32" x14ac:dyDescent="0.2">
      <c r="A120" s="26" t="s">
        <v>38</v>
      </c>
      <c r="B120" s="49">
        <v>2012</v>
      </c>
      <c r="C120" s="50">
        <v>5.4481605400000001E-2</v>
      </c>
      <c r="F120" s="78">
        <v>150</v>
      </c>
      <c r="G120" s="52">
        <v>109.578</v>
      </c>
      <c r="H120" s="53">
        <v>10.591086667000001</v>
      </c>
      <c r="S120" s="110"/>
      <c r="Y120" s="49"/>
      <c r="Z120" s="64"/>
      <c r="AA120" s="64"/>
      <c r="AB120" s="65"/>
    </row>
    <row r="121" spans="1:32" x14ac:dyDescent="0.2">
      <c r="A121" s="26" t="s">
        <v>38</v>
      </c>
      <c r="B121" s="49">
        <v>2013</v>
      </c>
      <c r="C121" s="50">
        <v>8.1074380200000004E-2</v>
      </c>
      <c r="F121" s="78">
        <v>135</v>
      </c>
      <c r="G121" s="52">
        <v>167.91362963</v>
      </c>
      <c r="H121" s="53">
        <v>10.69037037</v>
      </c>
      <c r="S121" s="110"/>
      <c r="Y121" s="49"/>
      <c r="Z121" s="64"/>
      <c r="AA121" s="64"/>
      <c r="AB121" s="65"/>
    </row>
    <row r="122" spans="1:32" x14ac:dyDescent="0.2">
      <c r="A122" s="26" t="s">
        <v>39</v>
      </c>
      <c r="B122" s="49">
        <v>1987</v>
      </c>
      <c r="C122" s="50">
        <v>4.0257731999999997E-2</v>
      </c>
      <c r="D122" s="51">
        <v>146</v>
      </c>
      <c r="E122" s="53">
        <v>3290.6301370000001</v>
      </c>
      <c r="F122" s="78">
        <v>166</v>
      </c>
      <c r="G122" s="52">
        <v>-23.243795179999999</v>
      </c>
      <c r="H122" s="53">
        <v>33.710072289000003</v>
      </c>
      <c r="S122" s="110"/>
      <c r="U122" s="60">
        <v>146</v>
      </c>
      <c r="V122" s="60">
        <v>124</v>
      </c>
      <c r="W122" s="61">
        <v>1.0241566264999999</v>
      </c>
      <c r="X122" s="60">
        <v>18.333825301000001</v>
      </c>
      <c r="Y122" s="49"/>
      <c r="Z122" s="64"/>
      <c r="AA122" s="64"/>
      <c r="AB122" s="65"/>
      <c r="AC122" s="62">
        <v>146</v>
      </c>
      <c r="AD122" s="63">
        <v>40.711643836</v>
      </c>
      <c r="AE122" s="64">
        <v>0.93848192770000005</v>
      </c>
      <c r="AF122" s="65">
        <v>15.194084337</v>
      </c>
    </row>
    <row r="123" spans="1:32" x14ac:dyDescent="0.2">
      <c r="A123" s="26" t="s">
        <v>39</v>
      </c>
      <c r="B123" s="49">
        <v>1988</v>
      </c>
      <c r="C123" s="50">
        <v>3.5339366499999997E-2</v>
      </c>
      <c r="D123" s="51">
        <v>177</v>
      </c>
      <c r="E123" s="53">
        <v>3130.4180790999999</v>
      </c>
      <c r="F123" s="78">
        <v>194</v>
      </c>
      <c r="G123" s="52">
        <v>-72.130103090000006</v>
      </c>
      <c r="H123" s="53">
        <v>32.938752577000002</v>
      </c>
      <c r="S123" s="110"/>
      <c r="U123" s="60">
        <v>177</v>
      </c>
      <c r="V123" s="60">
        <v>133</v>
      </c>
      <c r="W123" s="61">
        <v>1.6767783505</v>
      </c>
      <c r="X123" s="60">
        <v>17.856252576999999</v>
      </c>
      <c r="Y123" s="49"/>
      <c r="Z123" s="64"/>
      <c r="AA123" s="64"/>
      <c r="AB123" s="65"/>
      <c r="AC123" s="62">
        <v>177</v>
      </c>
      <c r="AD123" s="63">
        <v>33.83559322</v>
      </c>
      <c r="AE123" s="64">
        <v>0.69927225130000004</v>
      </c>
      <c r="AF123" s="65">
        <v>15.327015706999999</v>
      </c>
    </row>
    <row r="124" spans="1:32" x14ac:dyDescent="0.2">
      <c r="A124" s="26" t="s">
        <v>39</v>
      </c>
      <c r="B124" s="49">
        <v>1989</v>
      </c>
      <c r="C124" s="50">
        <v>0</v>
      </c>
      <c r="D124" s="51">
        <v>126</v>
      </c>
      <c r="E124" s="53">
        <v>3247.9841270000002</v>
      </c>
      <c r="F124" s="78">
        <v>151</v>
      </c>
      <c r="G124" s="52">
        <v>3.5080132449999999</v>
      </c>
      <c r="H124" s="53">
        <v>29.901231788</v>
      </c>
      <c r="S124" s="110"/>
      <c r="U124" s="60">
        <v>126</v>
      </c>
      <c r="V124" s="60">
        <v>133</v>
      </c>
      <c r="W124" s="61">
        <v>1.9157218543000001</v>
      </c>
      <c r="X124" s="60">
        <v>14.886013244999999</v>
      </c>
      <c r="Y124" s="49"/>
      <c r="Z124" s="64"/>
      <c r="AA124" s="64"/>
      <c r="AB124" s="65"/>
      <c r="AC124" s="62">
        <v>125</v>
      </c>
      <c r="AD124" s="63">
        <v>32.924799999999998</v>
      </c>
      <c r="AE124" s="64">
        <v>0.44489795920000003</v>
      </c>
      <c r="AF124" s="65">
        <v>12.97112585</v>
      </c>
    </row>
    <row r="125" spans="1:32" x14ac:dyDescent="0.2">
      <c r="A125" s="26" t="s">
        <v>39</v>
      </c>
      <c r="B125" s="49">
        <v>1990</v>
      </c>
      <c r="C125" s="50">
        <v>5.6000000000000001E-2</v>
      </c>
      <c r="D125" s="51">
        <v>100</v>
      </c>
      <c r="E125" s="53">
        <v>3522.82</v>
      </c>
      <c r="F125" s="78">
        <v>126</v>
      </c>
      <c r="G125" s="52">
        <v>-125.0462698</v>
      </c>
      <c r="H125" s="53">
        <v>31.641880952000001</v>
      </c>
      <c r="S125" s="110"/>
      <c r="U125" s="60">
        <v>100</v>
      </c>
      <c r="V125" s="60">
        <v>133</v>
      </c>
      <c r="W125" s="61">
        <v>1.5025158729999999</v>
      </c>
      <c r="X125" s="60">
        <v>15.597380952</v>
      </c>
      <c r="Y125" s="49"/>
      <c r="Z125" s="64"/>
      <c r="AA125" s="64"/>
      <c r="AB125" s="65"/>
      <c r="AC125" s="62">
        <v>99</v>
      </c>
      <c r="AD125" s="63">
        <v>39.649494949000001</v>
      </c>
      <c r="AE125" s="64">
        <v>0.34055999999999997</v>
      </c>
      <c r="AF125" s="65">
        <v>13.58272</v>
      </c>
    </row>
    <row r="126" spans="1:32" x14ac:dyDescent="0.2">
      <c r="A126" s="26" t="s">
        <v>39</v>
      </c>
      <c r="B126" s="49">
        <v>1991</v>
      </c>
      <c r="C126" s="50">
        <v>4.8599221800000002E-2</v>
      </c>
      <c r="D126" s="51">
        <v>125</v>
      </c>
      <c r="E126" s="53">
        <v>3733.6559999999999</v>
      </c>
      <c r="F126" s="78">
        <v>163</v>
      </c>
      <c r="G126" s="52">
        <v>-83.823374229999999</v>
      </c>
      <c r="H126" s="53">
        <v>32.546092025</v>
      </c>
      <c r="S126" s="110"/>
      <c r="U126" s="60">
        <v>125</v>
      </c>
      <c r="V126" s="60">
        <v>127</v>
      </c>
      <c r="W126" s="61">
        <v>1.5424723925999999</v>
      </c>
      <c r="X126" s="60">
        <v>17.170012270000001</v>
      </c>
      <c r="Y126" s="49"/>
      <c r="Z126" s="64"/>
      <c r="AA126" s="64"/>
      <c r="AB126" s="65"/>
      <c r="AC126" s="62">
        <v>121</v>
      </c>
      <c r="AD126" s="63">
        <v>34.849586776999999</v>
      </c>
      <c r="AE126" s="64">
        <v>0.91495625000000003</v>
      </c>
      <c r="AF126" s="65">
        <v>15.87766875</v>
      </c>
    </row>
    <row r="127" spans="1:32" x14ac:dyDescent="0.2">
      <c r="A127" s="26" t="s">
        <v>39</v>
      </c>
      <c r="B127" s="49">
        <v>1992</v>
      </c>
      <c r="C127" s="50">
        <v>4.5027472499999999E-2</v>
      </c>
      <c r="D127" s="51">
        <v>159</v>
      </c>
      <c r="E127" s="53">
        <v>3715.9937107000001</v>
      </c>
      <c r="F127" s="78">
        <v>229</v>
      </c>
      <c r="G127" s="52">
        <v>-50.153668119999999</v>
      </c>
      <c r="H127" s="53">
        <v>31.491973799</v>
      </c>
      <c r="S127" s="110"/>
      <c r="U127" s="60">
        <v>159</v>
      </c>
      <c r="V127" s="60">
        <v>131</v>
      </c>
      <c r="W127" s="61">
        <v>1.1082445415</v>
      </c>
      <c r="X127" s="60">
        <v>17.396257641999998</v>
      </c>
      <c r="Y127" s="49"/>
      <c r="Z127" s="64"/>
      <c r="AA127" s="64"/>
      <c r="AB127" s="65"/>
      <c r="AC127" s="62">
        <v>158</v>
      </c>
      <c r="AD127" s="63">
        <v>34.470253165000003</v>
      </c>
      <c r="AE127" s="64">
        <v>1.2760224215</v>
      </c>
      <c r="AF127" s="65">
        <v>15.955470851999999</v>
      </c>
    </row>
    <row r="128" spans="1:32" x14ac:dyDescent="0.2">
      <c r="A128" s="26" t="s">
        <v>39</v>
      </c>
      <c r="B128" s="49">
        <v>1993</v>
      </c>
      <c r="C128" s="50">
        <v>8.0573065900000004E-2</v>
      </c>
      <c r="D128" s="51">
        <v>113</v>
      </c>
      <c r="E128" s="53">
        <v>3334.2035397999998</v>
      </c>
      <c r="F128" s="78">
        <v>185</v>
      </c>
      <c r="G128" s="52">
        <v>19.692810811000001</v>
      </c>
      <c r="H128" s="53">
        <v>25.201102703</v>
      </c>
      <c r="S128" s="110"/>
      <c r="U128" s="60">
        <v>113</v>
      </c>
      <c r="V128" s="60">
        <v>132</v>
      </c>
      <c r="W128" s="61">
        <v>1.4477351351000001</v>
      </c>
      <c r="X128" s="60">
        <v>12.658427027</v>
      </c>
      <c r="Y128" s="49"/>
      <c r="Z128" s="64"/>
      <c r="AA128" s="64"/>
      <c r="AB128" s="65"/>
      <c r="AC128" s="62">
        <v>112</v>
      </c>
      <c r="AD128" s="63">
        <v>30.821428570999998</v>
      </c>
      <c r="AE128" s="64">
        <v>1.2287307692</v>
      </c>
      <c r="AF128" s="65">
        <v>9.8782483515999999</v>
      </c>
    </row>
    <row r="129" spans="1:32" x14ac:dyDescent="0.2">
      <c r="A129" s="26" t="s">
        <v>39</v>
      </c>
      <c r="B129" s="49">
        <v>1994</v>
      </c>
      <c r="C129" s="50">
        <v>0.36656050959999997</v>
      </c>
      <c r="D129" s="51">
        <v>88</v>
      </c>
      <c r="E129" s="53">
        <v>4001.7159090999999</v>
      </c>
      <c r="F129" s="78">
        <v>246</v>
      </c>
      <c r="G129" s="52">
        <v>31.231585366000001</v>
      </c>
      <c r="H129" s="53">
        <v>27.771378048999999</v>
      </c>
      <c r="S129" s="110"/>
      <c r="U129" s="60">
        <v>88</v>
      </c>
      <c r="V129" s="60">
        <v>146</v>
      </c>
      <c r="W129" s="61">
        <v>3.9974756097999999</v>
      </c>
      <c r="X129" s="60">
        <v>16.330353659</v>
      </c>
      <c r="Y129" s="49"/>
      <c r="Z129" s="64"/>
      <c r="AA129" s="64"/>
      <c r="AB129" s="65"/>
      <c r="AC129" s="62">
        <v>83</v>
      </c>
      <c r="AD129" s="63">
        <v>34.383132529999997</v>
      </c>
      <c r="AE129" s="64">
        <v>2.0756024590000002</v>
      </c>
      <c r="AF129" s="65">
        <v>13.090450819999999</v>
      </c>
    </row>
    <row r="130" spans="1:32" x14ac:dyDescent="0.2">
      <c r="A130" s="26" t="s">
        <v>39</v>
      </c>
      <c r="B130" s="49">
        <v>1995</v>
      </c>
      <c r="C130" s="50">
        <v>1.3304255319</v>
      </c>
      <c r="D130" s="51">
        <v>74</v>
      </c>
      <c r="E130" s="53">
        <v>4687.5540541</v>
      </c>
      <c r="F130" s="78">
        <v>154</v>
      </c>
      <c r="G130" s="52">
        <v>-10.82350649</v>
      </c>
      <c r="H130" s="53">
        <v>32.381350648999998</v>
      </c>
      <c r="S130" s="110"/>
      <c r="U130" s="60">
        <v>74</v>
      </c>
      <c r="V130" s="60">
        <v>155</v>
      </c>
      <c r="W130" s="61">
        <v>2.8904480519</v>
      </c>
      <c r="X130" s="60">
        <v>17.867629869999998</v>
      </c>
      <c r="Y130" s="49"/>
      <c r="Z130" s="64"/>
      <c r="AA130" s="64"/>
      <c r="AB130" s="65"/>
      <c r="AC130" s="62">
        <v>71</v>
      </c>
      <c r="AD130" s="63">
        <v>37.038028169</v>
      </c>
      <c r="AE130" s="64">
        <v>1.7829797297000001</v>
      </c>
      <c r="AF130" s="65">
        <v>16.382744594999998</v>
      </c>
    </row>
    <row r="131" spans="1:32" x14ac:dyDescent="0.2">
      <c r="A131" s="26" t="s">
        <v>39</v>
      </c>
      <c r="B131" s="49">
        <v>1996</v>
      </c>
      <c r="C131" s="50">
        <v>0.52838709679999996</v>
      </c>
      <c r="D131" s="51">
        <v>99</v>
      </c>
      <c r="E131" s="53">
        <v>4659.0404040000003</v>
      </c>
      <c r="F131" s="78">
        <v>139</v>
      </c>
      <c r="G131" s="52">
        <v>77.569784173000002</v>
      </c>
      <c r="H131" s="53">
        <v>35.359920862999999</v>
      </c>
      <c r="S131" s="110"/>
      <c r="U131" s="60">
        <v>99</v>
      </c>
      <c r="V131" s="60">
        <v>140</v>
      </c>
      <c r="W131" s="61">
        <v>0.53897841729999996</v>
      </c>
      <c r="X131" s="60">
        <v>19.765014388000001</v>
      </c>
      <c r="Y131" s="49"/>
      <c r="Z131" s="64"/>
      <c r="AA131" s="64"/>
      <c r="AB131" s="65"/>
      <c r="AC131" s="62">
        <v>95</v>
      </c>
      <c r="AD131" s="63">
        <v>39.188421052999999</v>
      </c>
      <c r="AE131" s="64">
        <v>2.6256423357999998</v>
      </c>
      <c r="AF131" s="65">
        <v>17.853179562000001</v>
      </c>
    </row>
    <row r="132" spans="1:32" x14ac:dyDescent="0.2">
      <c r="A132" s="26" t="s">
        <v>39</v>
      </c>
      <c r="B132" s="49">
        <v>1997</v>
      </c>
      <c r="C132" s="50">
        <v>0.1964684015</v>
      </c>
      <c r="D132" s="51">
        <v>85</v>
      </c>
      <c r="E132" s="53">
        <v>4363.5411764999999</v>
      </c>
      <c r="F132" s="78">
        <v>144</v>
      </c>
      <c r="G132" s="52">
        <v>0.67951388889999997</v>
      </c>
      <c r="H132" s="53">
        <v>29.107611111000001</v>
      </c>
      <c r="S132" s="110"/>
      <c r="U132" s="60">
        <v>85</v>
      </c>
      <c r="V132" s="60">
        <v>149</v>
      </c>
      <c r="W132" s="61">
        <v>1.2134444444000001</v>
      </c>
      <c r="X132" s="60">
        <v>14.968</v>
      </c>
      <c r="Y132" s="49"/>
      <c r="Z132" s="64"/>
      <c r="AA132" s="64"/>
      <c r="AB132" s="65"/>
      <c r="AC132" s="62">
        <v>83</v>
      </c>
      <c r="AD132" s="63">
        <v>46.597590361000002</v>
      </c>
      <c r="AE132" s="64">
        <v>1.5138098592</v>
      </c>
      <c r="AF132" s="65">
        <v>13.668173943999999</v>
      </c>
    </row>
    <row r="133" spans="1:32" x14ac:dyDescent="0.2">
      <c r="A133" s="26" t="s">
        <v>39</v>
      </c>
      <c r="B133" s="49">
        <v>1998</v>
      </c>
      <c r="C133" s="50">
        <v>0.55232954550000002</v>
      </c>
      <c r="D133" s="51">
        <v>127</v>
      </c>
      <c r="E133" s="53">
        <v>4584.8582677000004</v>
      </c>
      <c r="F133" s="78">
        <v>199</v>
      </c>
      <c r="G133" s="52">
        <v>139.78412059999999</v>
      </c>
      <c r="H133" s="53">
        <v>32.350341708999999</v>
      </c>
      <c r="S133" s="110"/>
      <c r="U133" s="60">
        <v>127</v>
      </c>
      <c r="V133" s="60">
        <v>151</v>
      </c>
      <c r="W133" s="61">
        <v>1.9230353535</v>
      </c>
      <c r="X133" s="60">
        <v>17.329050505000001</v>
      </c>
      <c r="Y133" s="49"/>
      <c r="Z133" s="64"/>
      <c r="AA133" s="64"/>
      <c r="AB133" s="65"/>
      <c r="AC133" s="62">
        <v>126</v>
      </c>
      <c r="AD133" s="63">
        <v>49.247619047999997</v>
      </c>
      <c r="AE133" s="64">
        <v>2.3700964466999999</v>
      </c>
      <c r="AF133" s="65">
        <v>15.809458883</v>
      </c>
    </row>
    <row r="134" spans="1:32" x14ac:dyDescent="0.2">
      <c r="A134" s="26" t="s">
        <v>39</v>
      </c>
      <c r="B134" s="49">
        <v>1999</v>
      </c>
      <c r="C134" s="50">
        <v>0.68787878790000001</v>
      </c>
      <c r="D134" s="51">
        <v>118</v>
      </c>
      <c r="E134" s="53">
        <v>4903.7881355999998</v>
      </c>
      <c r="F134" s="78">
        <v>211</v>
      </c>
      <c r="G134" s="52">
        <v>229.52350711</v>
      </c>
      <c r="H134" s="53">
        <v>29.43543128</v>
      </c>
      <c r="S134" s="110"/>
      <c r="U134" s="60">
        <v>118</v>
      </c>
      <c r="V134" s="60">
        <v>141</v>
      </c>
      <c r="W134" s="61">
        <v>1.2976618357</v>
      </c>
      <c r="X134" s="60">
        <v>14.831149758</v>
      </c>
      <c r="Y134" s="49"/>
      <c r="Z134" s="64"/>
      <c r="AA134" s="64"/>
      <c r="AB134" s="65"/>
      <c r="AC134" s="62">
        <v>117</v>
      </c>
      <c r="AD134" s="63">
        <v>54.080341879999999</v>
      </c>
      <c r="AE134" s="64">
        <v>2.1333834950999999</v>
      </c>
      <c r="AF134" s="65">
        <v>13.0144</v>
      </c>
    </row>
    <row r="135" spans="1:32" x14ac:dyDescent="0.2">
      <c r="A135" s="26" t="s">
        <v>39</v>
      </c>
      <c r="B135" s="49">
        <v>2000</v>
      </c>
      <c r="C135" s="50">
        <v>0.68758278149999996</v>
      </c>
      <c r="D135" s="51">
        <v>112</v>
      </c>
      <c r="E135" s="53">
        <v>4698.3214286000002</v>
      </c>
      <c r="F135" s="78">
        <v>176</v>
      </c>
      <c r="G135" s="52">
        <v>190.48301136000001</v>
      </c>
      <c r="H135" s="53">
        <v>30.199926135999998</v>
      </c>
      <c r="S135" s="110"/>
      <c r="U135" s="60">
        <v>112</v>
      </c>
      <c r="V135" s="60">
        <v>157</v>
      </c>
      <c r="W135" s="61">
        <v>1.6488295454999999</v>
      </c>
      <c r="X135" s="60">
        <v>14.914267045000001</v>
      </c>
      <c r="Y135" s="49"/>
      <c r="Z135" s="64"/>
      <c r="AA135" s="64"/>
      <c r="AB135" s="65"/>
      <c r="AC135" s="62">
        <v>109</v>
      </c>
      <c r="AD135" s="63">
        <v>44.237614679000004</v>
      </c>
      <c r="AE135" s="64">
        <v>2.0559364161999998</v>
      </c>
      <c r="AF135" s="65">
        <v>14.273912717</v>
      </c>
    </row>
    <row r="136" spans="1:32" x14ac:dyDescent="0.2">
      <c r="A136" s="26" t="s">
        <v>39</v>
      </c>
      <c r="B136" s="49">
        <v>2001</v>
      </c>
      <c r="C136" s="50">
        <v>0.30694690270000002</v>
      </c>
      <c r="D136" s="51">
        <v>191</v>
      </c>
      <c r="E136" s="53">
        <v>4250.6073298000001</v>
      </c>
      <c r="F136" s="78">
        <v>255</v>
      </c>
      <c r="G136" s="52">
        <v>120.85368627</v>
      </c>
      <c r="H136" s="53">
        <v>28.764627450999999</v>
      </c>
      <c r="S136" s="110"/>
      <c r="U136" s="60">
        <v>191</v>
      </c>
      <c r="V136" s="60">
        <v>162</v>
      </c>
      <c r="W136" s="61">
        <v>1.6975921569000001</v>
      </c>
      <c r="X136" s="60">
        <v>13.137756863</v>
      </c>
      <c r="Y136" s="49"/>
      <c r="Z136" s="64"/>
      <c r="AA136" s="64"/>
      <c r="AB136" s="65"/>
      <c r="AC136" s="62">
        <v>190</v>
      </c>
      <c r="AD136" s="63">
        <v>37.030526316</v>
      </c>
      <c r="AE136" s="64">
        <v>1.2239212598</v>
      </c>
      <c r="AF136" s="65">
        <v>12.640109449000001</v>
      </c>
    </row>
    <row r="137" spans="1:32" x14ac:dyDescent="0.2">
      <c r="A137" s="26" t="s">
        <v>39</v>
      </c>
      <c r="B137" s="49">
        <v>2002</v>
      </c>
      <c r="C137" s="50">
        <v>0.21089068829999999</v>
      </c>
      <c r="D137" s="51">
        <v>152</v>
      </c>
      <c r="E137" s="53">
        <v>4512.3289474000003</v>
      </c>
      <c r="F137" s="78">
        <v>220</v>
      </c>
      <c r="G137" s="52">
        <v>98.005454545000006</v>
      </c>
      <c r="H137" s="53">
        <v>30.520036363999999</v>
      </c>
      <c r="S137" s="110"/>
      <c r="U137" s="60">
        <v>152</v>
      </c>
      <c r="V137" s="60">
        <v>149</v>
      </c>
      <c r="W137" s="61">
        <v>0.6793909091</v>
      </c>
      <c r="X137" s="60">
        <v>13.954145455000001</v>
      </c>
      <c r="Y137" s="49"/>
      <c r="Z137" s="64"/>
      <c r="AA137" s="64"/>
      <c r="AB137" s="65"/>
      <c r="AC137" s="62">
        <v>147</v>
      </c>
      <c r="AD137" s="63">
        <v>35.946938776000003</v>
      </c>
      <c r="AE137" s="64">
        <v>1.5497830188999999</v>
      </c>
      <c r="AF137" s="65">
        <v>13.471108019000001</v>
      </c>
    </row>
    <row r="138" spans="1:32" x14ac:dyDescent="0.2">
      <c r="A138" s="26" t="s">
        <v>39</v>
      </c>
      <c r="B138" s="49">
        <v>2003</v>
      </c>
      <c r="C138" s="50">
        <v>0.23175675679999999</v>
      </c>
      <c r="D138" s="51">
        <v>137</v>
      </c>
      <c r="E138" s="53">
        <v>4747.8321168000002</v>
      </c>
      <c r="F138" s="78">
        <v>186</v>
      </c>
      <c r="G138" s="52">
        <v>150.51252688</v>
      </c>
      <c r="H138" s="53">
        <v>30.458693547999999</v>
      </c>
      <c r="S138" s="110"/>
      <c r="U138" s="60">
        <v>137</v>
      </c>
      <c r="V138" s="60">
        <v>158</v>
      </c>
      <c r="W138" s="61">
        <v>0.81000540539999999</v>
      </c>
      <c r="X138" s="60">
        <v>13.109610811</v>
      </c>
      <c r="Y138" s="49"/>
      <c r="Z138" s="64"/>
      <c r="AA138" s="64"/>
      <c r="AB138" s="65"/>
      <c r="AC138" s="62">
        <v>133</v>
      </c>
      <c r="AD138" s="63">
        <v>42.449624059999998</v>
      </c>
      <c r="AE138" s="64">
        <v>1.5555549450999999</v>
      </c>
      <c r="AF138" s="65">
        <v>12.625628571</v>
      </c>
    </row>
    <row r="139" spans="1:32" x14ac:dyDescent="0.2">
      <c r="A139" s="26" t="s">
        <v>39</v>
      </c>
      <c r="B139" s="49">
        <v>2004</v>
      </c>
      <c r="C139" s="50">
        <v>0.78802935009999997</v>
      </c>
      <c r="D139" s="51">
        <v>267</v>
      </c>
      <c r="E139" s="53">
        <v>4857.0936330000004</v>
      </c>
      <c r="F139" s="78">
        <v>349</v>
      </c>
      <c r="G139" s="52">
        <v>258.77739255</v>
      </c>
      <c r="H139" s="53">
        <v>34.490464183</v>
      </c>
      <c r="S139" s="110"/>
      <c r="U139" s="60">
        <v>267</v>
      </c>
      <c r="V139" s="60">
        <v>167</v>
      </c>
      <c r="W139" s="61">
        <v>1.6833925501</v>
      </c>
      <c r="X139" s="60">
        <v>15.510472779000001</v>
      </c>
      <c r="Y139" s="49"/>
      <c r="Z139" s="64"/>
      <c r="AA139" s="64"/>
      <c r="AB139" s="65"/>
      <c r="AC139" s="62">
        <v>260</v>
      </c>
      <c r="AD139" s="63">
        <v>42.902692307999999</v>
      </c>
      <c r="AE139" s="64">
        <v>2.3172341040000002</v>
      </c>
      <c r="AF139" s="65">
        <v>14.506908671</v>
      </c>
    </row>
    <row r="140" spans="1:32" x14ac:dyDescent="0.2">
      <c r="A140" s="26" t="s">
        <v>39</v>
      </c>
      <c r="B140" s="49">
        <v>2005</v>
      </c>
      <c r="C140" s="50">
        <v>0.45865092750000003</v>
      </c>
      <c r="D140" s="51">
        <v>233</v>
      </c>
      <c r="E140" s="53">
        <v>4789.5107295999996</v>
      </c>
      <c r="F140" s="78">
        <v>352</v>
      </c>
      <c r="G140" s="52">
        <v>181.81664773</v>
      </c>
      <c r="H140" s="53">
        <v>30.516701704999999</v>
      </c>
      <c r="S140" s="110"/>
      <c r="U140" s="60">
        <v>233</v>
      </c>
      <c r="V140" s="60">
        <v>159</v>
      </c>
      <c r="W140" s="61">
        <v>1.1738153409000001</v>
      </c>
      <c r="X140" s="60">
        <v>12.864235795000001</v>
      </c>
      <c r="Y140" s="49"/>
      <c r="Z140" s="64"/>
      <c r="AA140" s="64"/>
      <c r="AB140" s="65"/>
      <c r="AC140" s="62">
        <v>229</v>
      </c>
      <c r="AD140" s="63">
        <v>46.045851528</v>
      </c>
      <c r="AE140" s="64">
        <v>1.9470744985999999</v>
      </c>
      <c r="AF140" s="65">
        <v>11.402404298</v>
      </c>
    </row>
    <row r="141" spans="1:32" x14ac:dyDescent="0.2">
      <c r="A141" s="26" t="s">
        <v>39</v>
      </c>
      <c r="B141" s="49">
        <v>2006</v>
      </c>
      <c r="C141" s="50">
        <v>0.4750905433</v>
      </c>
      <c r="D141" s="51">
        <v>174</v>
      </c>
      <c r="E141" s="53">
        <v>4338.6781609</v>
      </c>
      <c r="F141" s="78">
        <v>245</v>
      </c>
      <c r="G141" s="52">
        <v>190.55302040999999</v>
      </c>
      <c r="H141" s="53">
        <v>27.869273468999999</v>
      </c>
      <c r="S141" s="110"/>
      <c r="U141" s="60">
        <v>174</v>
      </c>
      <c r="V141" s="60">
        <v>144</v>
      </c>
      <c r="W141" s="61">
        <v>0.59473360659999996</v>
      </c>
      <c r="X141" s="60">
        <v>10.744094262000001</v>
      </c>
      <c r="Y141" s="49"/>
      <c r="Z141" s="64"/>
      <c r="AA141" s="64"/>
      <c r="AB141" s="65"/>
      <c r="AC141" s="62">
        <v>169</v>
      </c>
      <c r="AD141" s="63">
        <v>38.615976330999999</v>
      </c>
      <c r="AE141" s="64">
        <v>2.4886042552999998</v>
      </c>
      <c r="AF141" s="65">
        <v>9.4761919148999993</v>
      </c>
    </row>
    <row r="142" spans="1:32" x14ac:dyDescent="0.2">
      <c r="A142" s="26" t="s">
        <v>39</v>
      </c>
      <c r="B142" s="49">
        <v>2007</v>
      </c>
      <c r="C142" s="50">
        <v>0.30413881749999999</v>
      </c>
      <c r="D142" s="51">
        <v>113</v>
      </c>
      <c r="E142" s="53">
        <v>4253.9292034999999</v>
      </c>
      <c r="F142" s="78">
        <v>185</v>
      </c>
      <c r="G142" s="52">
        <v>212.69443243000001</v>
      </c>
      <c r="H142" s="53">
        <v>25.232259459000002</v>
      </c>
      <c r="S142" s="110"/>
      <c r="U142" s="60">
        <v>113</v>
      </c>
      <c r="V142" s="60">
        <v>142</v>
      </c>
      <c r="W142" s="61">
        <v>0.64792432430000002</v>
      </c>
      <c r="X142" s="60">
        <v>9.8774108108000007</v>
      </c>
      <c r="Y142" s="49"/>
      <c r="Z142" s="64"/>
      <c r="AA142" s="64"/>
      <c r="AB142" s="65"/>
      <c r="AC142" s="62">
        <v>110</v>
      </c>
      <c r="AD142" s="63">
        <v>38.169090908999998</v>
      </c>
      <c r="AE142" s="64">
        <v>1.5335659341000001</v>
      </c>
      <c r="AF142" s="65">
        <v>8.4976340658999998</v>
      </c>
    </row>
    <row r="143" spans="1:32" x14ac:dyDescent="0.2">
      <c r="A143" s="26" t="s">
        <v>39</v>
      </c>
      <c r="B143" s="49">
        <v>2008</v>
      </c>
      <c r="C143" s="50">
        <v>0.48670168069999997</v>
      </c>
      <c r="D143" s="51">
        <v>141</v>
      </c>
      <c r="E143" s="53">
        <v>4869.0354610000004</v>
      </c>
      <c r="F143" s="78">
        <v>296</v>
      </c>
      <c r="G143" s="52">
        <v>261.78358107999998</v>
      </c>
      <c r="H143" s="53">
        <v>23.393864865000001</v>
      </c>
      <c r="S143" s="110"/>
      <c r="U143" s="60">
        <v>141</v>
      </c>
      <c r="V143" s="60">
        <v>149</v>
      </c>
      <c r="W143" s="61">
        <v>1.0851283784000001</v>
      </c>
      <c r="X143" s="60">
        <v>9.1569864864999992</v>
      </c>
      <c r="Y143" s="49"/>
      <c r="Z143" s="64"/>
      <c r="AA143" s="64"/>
      <c r="AB143" s="65"/>
      <c r="AC143" s="62">
        <v>139</v>
      </c>
      <c r="AD143" s="63">
        <v>31.708633094</v>
      </c>
      <c r="AE143" s="64">
        <v>0.92753082190000002</v>
      </c>
      <c r="AF143" s="65">
        <v>8.5541880136999993</v>
      </c>
    </row>
    <row r="144" spans="1:32" x14ac:dyDescent="0.2">
      <c r="A144" s="26" t="s">
        <v>39</v>
      </c>
      <c r="B144" s="49">
        <v>2009</v>
      </c>
      <c r="C144" s="50">
        <v>0.31948497850000002</v>
      </c>
      <c r="D144" s="51">
        <v>149</v>
      </c>
      <c r="E144" s="53">
        <v>4597.7046979999996</v>
      </c>
      <c r="F144" s="78">
        <v>299</v>
      </c>
      <c r="G144" s="52">
        <v>189.72344482</v>
      </c>
      <c r="H144" s="53">
        <v>21.296301003</v>
      </c>
      <c r="S144" s="110"/>
      <c r="U144" s="60">
        <v>149</v>
      </c>
      <c r="V144" s="60">
        <v>142</v>
      </c>
      <c r="W144" s="61">
        <v>0.92329765890000004</v>
      </c>
      <c r="X144" s="60">
        <v>7.6891505017000004</v>
      </c>
      <c r="Y144" s="49"/>
      <c r="Z144" s="64"/>
      <c r="AA144" s="64"/>
      <c r="AB144" s="65"/>
      <c r="AC144" s="62">
        <v>146</v>
      </c>
      <c r="AD144" s="63">
        <v>26.800684931999999</v>
      </c>
      <c r="AE144" s="64">
        <v>8.8635135099999998E-2</v>
      </c>
      <c r="AF144" s="65">
        <v>6.5709047296999996</v>
      </c>
    </row>
    <row r="145" spans="1:32" x14ac:dyDescent="0.2">
      <c r="A145" s="26" t="s">
        <v>39</v>
      </c>
      <c r="B145" s="49">
        <v>2010</v>
      </c>
      <c r="C145" s="50">
        <v>0.36551578950000002</v>
      </c>
      <c r="D145" s="51">
        <v>94</v>
      </c>
      <c r="E145" s="53">
        <v>5596.8085105999999</v>
      </c>
      <c r="F145" s="78">
        <v>205</v>
      </c>
      <c r="G145" s="52">
        <v>231.00268292999999</v>
      </c>
      <c r="H145" s="53">
        <v>20.500658537</v>
      </c>
      <c r="S145" s="110"/>
      <c r="U145" s="60">
        <v>94</v>
      </c>
      <c r="V145" s="60">
        <v>144</v>
      </c>
      <c r="W145" s="61">
        <v>1.2819362745</v>
      </c>
      <c r="X145" s="60">
        <v>7.7958676470999997</v>
      </c>
      <c r="Y145" s="49"/>
      <c r="Z145" s="64"/>
      <c r="AA145" s="64"/>
      <c r="AB145" s="65"/>
      <c r="AC145" s="62">
        <v>79</v>
      </c>
      <c r="AD145" s="63">
        <v>26.902531646</v>
      </c>
      <c r="AE145" s="64">
        <v>-0.10645049500000001</v>
      </c>
      <c r="AF145" s="65">
        <v>5.6896752475000003</v>
      </c>
    </row>
    <row r="146" spans="1:32" x14ac:dyDescent="0.2">
      <c r="A146" s="26" t="s">
        <v>39</v>
      </c>
      <c r="B146" s="49">
        <v>2011</v>
      </c>
      <c r="C146" s="50">
        <v>0.56982673269999995</v>
      </c>
      <c r="D146" s="51">
        <v>54</v>
      </c>
      <c r="E146" s="53">
        <v>5703.6296296</v>
      </c>
      <c r="F146" s="78">
        <v>302</v>
      </c>
      <c r="G146" s="52">
        <v>335.77145695000002</v>
      </c>
      <c r="H146" s="53">
        <v>17.007844371000001</v>
      </c>
      <c r="S146" s="110"/>
      <c r="U146" s="60">
        <v>54</v>
      </c>
      <c r="V146" s="60">
        <v>116</v>
      </c>
      <c r="W146" s="61">
        <v>1.3572947019999999</v>
      </c>
      <c r="X146" s="60">
        <v>7.8442417218999996</v>
      </c>
      <c r="Y146" s="49"/>
      <c r="Z146" s="64"/>
      <c r="AA146" s="64"/>
      <c r="AB146" s="65"/>
    </row>
    <row r="147" spans="1:32" x14ac:dyDescent="0.2">
      <c r="A147" s="26" t="s">
        <v>39</v>
      </c>
      <c r="B147" s="49">
        <v>2012</v>
      </c>
      <c r="C147" s="50">
        <v>0.53656765679999996</v>
      </c>
      <c r="F147" s="78">
        <v>249</v>
      </c>
      <c r="G147" s="52">
        <v>200.25554217000001</v>
      </c>
      <c r="H147" s="53">
        <v>10.868273092000001</v>
      </c>
      <c r="S147" s="110"/>
      <c r="Y147" s="49"/>
      <c r="Z147" s="64"/>
      <c r="AA147" s="64"/>
      <c r="AB147" s="65"/>
    </row>
    <row r="148" spans="1:32" x14ac:dyDescent="0.2">
      <c r="A148" s="26" t="s">
        <v>39</v>
      </c>
      <c r="B148" s="49">
        <v>2013</v>
      </c>
      <c r="C148" s="50">
        <v>0.42380208330000002</v>
      </c>
      <c r="F148" s="78">
        <v>153</v>
      </c>
      <c r="G148" s="52">
        <v>200.19954247999999</v>
      </c>
      <c r="H148" s="53">
        <v>9.3359477123999994</v>
      </c>
      <c r="S148" s="110"/>
      <c r="Y148" s="49"/>
      <c r="Z148" s="64"/>
      <c r="AA148" s="64"/>
      <c r="AB148" s="65"/>
    </row>
    <row r="149" spans="1:32" x14ac:dyDescent="0.2">
      <c r="A149" s="26" t="s">
        <v>40</v>
      </c>
      <c r="B149" s="49">
        <v>1997</v>
      </c>
      <c r="C149" s="50">
        <v>0</v>
      </c>
      <c r="F149" s="78">
        <v>53</v>
      </c>
      <c r="G149" s="52">
        <v>53.494716981000003</v>
      </c>
      <c r="H149" s="53">
        <v>21.184150942999999</v>
      </c>
      <c r="S149" s="110"/>
      <c r="Y149" s="49"/>
      <c r="Z149" s="64"/>
      <c r="AA149" s="64"/>
      <c r="AB149" s="65"/>
    </row>
    <row r="150" spans="1:32" x14ac:dyDescent="0.2">
      <c r="A150" s="26" t="s">
        <v>40</v>
      </c>
      <c r="B150" s="49">
        <v>1998</v>
      </c>
      <c r="C150" s="50">
        <v>6.4052288000000001E-3</v>
      </c>
      <c r="F150" s="78">
        <v>57</v>
      </c>
      <c r="G150" s="52">
        <v>84.768070175000005</v>
      </c>
      <c r="H150" s="53">
        <v>21.631</v>
      </c>
      <c r="S150" s="110"/>
      <c r="Y150" s="49"/>
      <c r="Z150" s="64"/>
      <c r="AA150" s="64"/>
      <c r="AB150" s="65"/>
    </row>
    <row r="151" spans="1:32" x14ac:dyDescent="0.2">
      <c r="A151" s="26" t="s">
        <v>40</v>
      </c>
      <c r="B151" s="49">
        <v>1999</v>
      </c>
      <c r="C151" s="50">
        <v>5.3841463399999998E-2</v>
      </c>
      <c r="F151" s="78">
        <v>86</v>
      </c>
      <c r="G151" s="52">
        <v>103.85930233000001</v>
      </c>
      <c r="H151" s="53">
        <v>24.941383721000001</v>
      </c>
      <c r="S151" s="110"/>
      <c r="Y151" s="49"/>
      <c r="Z151" s="64"/>
      <c r="AA151" s="64"/>
      <c r="AB151" s="65"/>
    </row>
    <row r="152" spans="1:32" x14ac:dyDescent="0.2">
      <c r="A152" s="26" t="s">
        <v>40</v>
      </c>
      <c r="B152" s="49">
        <v>2000</v>
      </c>
      <c r="C152" s="50">
        <v>8.3105022999999997E-3</v>
      </c>
      <c r="D152" s="51">
        <v>59</v>
      </c>
      <c r="E152" s="53">
        <v>4391.9830507999995</v>
      </c>
      <c r="F152" s="78">
        <v>104</v>
      </c>
      <c r="G152" s="52">
        <v>46.400576923000003</v>
      </c>
      <c r="H152" s="53">
        <v>25.291980768999998</v>
      </c>
      <c r="S152" s="110"/>
      <c r="U152" s="60">
        <v>59</v>
      </c>
      <c r="V152" s="60">
        <v>123</v>
      </c>
      <c r="W152" s="61">
        <v>0.31992307689999999</v>
      </c>
      <c r="X152" s="60">
        <v>11.078769231000001</v>
      </c>
      <c r="Y152" s="49"/>
      <c r="Z152" s="64"/>
      <c r="AA152" s="64"/>
      <c r="AB152" s="65"/>
      <c r="AC152" s="62">
        <v>56</v>
      </c>
      <c r="AD152" s="63">
        <v>48.389285714000003</v>
      </c>
      <c r="AE152" s="64">
        <v>0.65958585859999996</v>
      </c>
      <c r="AF152" s="65">
        <v>9.0202000000000009</v>
      </c>
    </row>
    <row r="153" spans="1:32" x14ac:dyDescent="0.2">
      <c r="A153" s="26" t="s">
        <v>40</v>
      </c>
      <c r="B153" s="49">
        <v>2001</v>
      </c>
      <c r="C153" s="50">
        <v>4.0000000000000001E-3</v>
      </c>
      <c r="D153" s="51">
        <v>52</v>
      </c>
      <c r="E153" s="53">
        <v>4332.9807692000004</v>
      </c>
      <c r="F153" s="78">
        <v>100</v>
      </c>
      <c r="G153" s="52">
        <v>127.0395</v>
      </c>
      <c r="H153" s="53">
        <v>22.300979999999999</v>
      </c>
      <c r="S153" s="110"/>
      <c r="U153" s="60">
        <v>52</v>
      </c>
      <c r="V153" s="60">
        <v>123</v>
      </c>
      <c r="W153" s="61">
        <v>4.1950000000000001E-2</v>
      </c>
      <c r="X153" s="60">
        <v>9.7977299999999996</v>
      </c>
      <c r="Y153" s="49"/>
      <c r="Z153" s="64"/>
      <c r="AA153" s="64"/>
      <c r="AB153" s="65"/>
    </row>
    <row r="154" spans="1:32" x14ac:dyDescent="0.2">
      <c r="A154" s="26" t="s">
        <v>40</v>
      </c>
      <c r="B154" s="49">
        <v>2002</v>
      </c>
      <c r="C154" s="50">
        <v>8.2236842099999999E-2</v>
      </c>
      <c r="D154" s="51">
        <v>94</v>
      </c>
      <c r="E154" s="53">
        <v>4327.1170212999996</v>
      </c>
      <c r="F154" s="78">
        <v>165</v>
      </c>
      <c r="G154" s="52">
        <v>118.30630303</v>
      </c>
      <c r="H154" s="53">
        <v>24.692418182000001</v>
      </c>
      <c r="S154" s="110"/>
      <c r="U154" s="60">
        <v>94</v>
      </c>
      <c r="V154" s="60">
        <v>122</v>
      </c>
      <c r="W154" s="61">
        <v>0.3670848485</v>
      </c>
      <c r="X154" s="60">
        <v>11.283842423999999</v>
      </c>
      <c r="Y154" s="49"/>
      <c r="Z154" s="64"/>
      <c r="AA154" s="64"/>
      <c r="AB154" s="65"/>
      <c r="AC154" s="62">
        <v>87</v>
      </c>
      <c r="AD154" s="63">
        <v>45.788505747000002</v>
      </c>
      <c r="AE154" s="64">
        <v>1.2593766233999999</v>
      </c>
      <c r="AF154" s="65">
        <v>9.9628805195000005</v>
      </c>
    </row>
    <row r="155" spans="1:32" x14ac:dyDescent="0.2">
      <c r="A155" s="26" t="s">
        <v>40</v>
      </c>
      <c r="B155" s="49">
        <v>2003</v>
      </c>
      <c r="C155" s="50">
        <v>8.2070706999999993E-3</v>
      </c>
      <c r="D155" s="51">
        <v>153</v>
      </c>
      <c r="E155" s="53">
        <v>4715.5620915</v>
      </c>
      <c r="F155" s="78">
        <v>234</v>
      </c>
      <c r="G155" s="52">
        <v>76.020940171000007</v>
      </c>
      <c r="H155" s="53">
        <v>28.332294871999999</v>
      </c>
      <c r="S155" s="110"/>
      <c r="U155" s="60">
        <v>153</v>
      </c>
      <c r="V155" s="60">
        <v>132</v>
      </c>
      <c r="W155" s="61">
        <v>0.78761111110000004</v>
      </c>
      <c r="X155" s="60">
        <v>12.979051282</v>
      </c>
      <c r="Y155" s="49"/>
      <c r="Z155" s="64"/>
      <c r="AA155" s="64"/>
      <c r="AB155" s="65"/>
      <c r="AC155" s="62">
        <v>147</v>
      </c>
      <c r="AD155" s="63">
        <v>45.494557823000001</v>
      </c>
      <c r="AE155" s="64">
        <v>0.98372489080000003</v>
      </c>
      <c r="AF155" s="65">
        <v>11.344910044000001</v>
      </c>
    </row>
    <row r="156" spans="1:32" x14ac:dyDescent="0.2">
      <c r="A156" s="26" t="s">
        <v>40</v>
      </c>
      <c r="B156" s="49">
        <v>2004</v>
      </c>
      <c r="C156" s="50">
        <v>4.2420814500000001E-2</v>
      </c>
      <c r="D156" s="51">
        <v>133</v>
      </c>
      <c r="E156" s="53">
        <v>4645.9022556</v>
      </c>
      <c r="F156" s="78">
        <v>220</v>
      </c>
      <c r="G156" s="52">
        <v>70.962000000000003</v>
      </c>
      <c r="H156" s="53">
        <v>25.743440909</v>
      </c>
      <c r="S156" s="110"/>
      <c r="U156" s="60">
        <v>133</v>
      </c>
      <c r="V156" s="60">
        <v>139</v>
      </c>
      <c r="W156" s="61">
        <v>1.0092727272999999</v>
      </c>
      <c r="X156" s="60">
        <v>11.958654545</v>
      </c>
      <c r="Y156" s="49"/>
      <c r="Z156" s="64"/>
      <c r="AA156" s="64"/>
      <c r="AB156" s="65"/>
      <c r="AC156" s="62">
        <v>125</v>
      </c>
      <c r="AD156" s="63">
        <v>43.311999999999998</v>
      </c>
      <c r="AE156" s="64">
        <v>0.92728019319999999</v>
      </c>
      <c r="AF156" s="65">
        <v>10.691108696000001</v>
      </c>
    </row>
    <row r="157" spans="1:32" x14ac:dyDescent="0.2">
      <c r="A157" s="26" t="s">
        <v>40</v>
      </c>
      <c r="B157" s="49">
        <v>2005</v>
      </c>
      <c r="C157" s="50">
        <v>8.7499999999999994E-2</v>
      </c>
      <c r="D157" s="51">
        <v>130</v>
      </c>
      <c r="E157" s="53">
        <v>4344.9769231</v>
      </c>
      <c r="F157" s="78">
        <v>252</v>
      </c>
      <c r="G157" s="52">
        <v>52.210039682999998</v>
      </c>
      <c r="H157" s="53">
        <v>24.778734127</v>
      </c>
      <c r="S157" s="110"/>
      <c r="U157" s="60">
        <v>130</v>
      </c>
      <c r="V157" s="60">
        <v>130</v>
      </c>
      <c r="W157" s="61">
        <v>0.28672509959999998</v>
      </c>
      <c r="X157" s="60">
        <v>11.526561752999999</v>
      </c>
      <c r="Y157" s="49"/>
      <c r="Z157" s="64"/>
      <c r="AA157" s="64"/>
      <c r="AB157" s="65"/>
      <c r="AC157" s="62">
        <v>123</v>
      </c>
      <c r="AD157" s="63">
        <v>36.579674797000003</v>
      </c>
      <c r="AE157" s="64">
        <v>0.78042386829999999</v>
      </c>
      <c r="AF157" s="65">
        <v>9.6247777778000003</v>
      </c>
    </row>
    <row r="158" spans="1:32" x14ac:dyDescent="0.2">
      <c r="A158" s="26" t="s">
        <v>40</v>
      </c>
      <c r="B158" s="49">
        <v>2006</v>
      </c>
      <c r="C158" s="50">
        <v>0.17589743590000001</v>
      </c>
      <c r="D158" s="51">
        <v>158</v>
      </c>
      <c r="E158" s="53">
        <v>4530.6772152000003</v>
      </c>
      <c r="F158" s="78">
        <v>291</v>
      </c>
      <c r="G158" s="52">
        <v>40.018487972999999</v>
      </c>
      <c r="H158" s="53">
        <v>24.917597938</v>
      </c>
      <c r="S158" s="110"/>
      <c r="U158" s="60">
        <v>158</v>
      </c>
      <c r="V158" s="60">
        <v>127</v>
      </c>
      <c r="W158" s="61">
        <v>0.64615172409999999</v>
      </c>
      <c r="X158" s="60">
        <v>11.78237931</v>
      </c>
      <c r="Y158" s="49"/>
      <c r="Z158" s="64"/>
      <c r="AA158" s="64"/>
      <c r="AB158" s="65"/>
      <c r="AC158" s="62">
        <v>149</v>
      </c>
      <c r="AD158" s="63">
        <v>38.526845637999998</v>
      </c>
      <c r="AE158" s="64">
        <v>1.6602198582000001</v>
      </c>
      <c r="AF158" s="65">
        <v>10.066528722999999</v>
      </c>
    </row>
    <row r="159" spans="1:32" x14ac:dyDescent="0.2">
      <c r="A159" s="26" t="s">
        <v>40</v>
      </c>
      <c r="B159" s="49">
        <v>2007</v>
      </c>
      <c r="C159" s="50">
        <v>1.4122806999999999E-2</v>
      </c>
      <c r="D159" s="51">
        <v>199</v>
      </c>
      <c r="E159" s="53">
        <v>4731.8391959999999</v>
      </c>
      <c r="F159" s="78">
        <v>357</v>
      </c>
      <c r="G159" s="52">
        <v>79.796106442999999</v>
      </c>
      <c r="H159" s="53">
        <v>27.435229692</v>
      </c>
      <c r="S159" s="110"/>
      <c r="U159" s="60">
        <v>199</v>
      </c>
      <c r="V159" s="60">
        <v>132</v>
      </c>
      <c r="W159" s="61">
        <v>0.15174509799999999</v>
      </c>
      <c r="X159" s="60">
        <v>13.589526611</v>
      </c>
      <c r="Y159" s="49"/>
      <c r="Z159" s="64"/>
      <c r="AA159" s="64"/>
      <c r="AB159" s="65"/>
      <c r="AC159" s="62">
        <v>194</v>
      </c>
      <c r="AD159" s="63">
        <v>37.4</v>
      </c>
      <c r="AE159" s="64">
        <v>0.99226495729999997</v>
      </c>
      <c r="AF159" s="65">
        <v>11.275592308</v>
      </c>
    </row>
    <row r="160" spans="1:32" x14ac:dyDescent="0.2">
      <c r="A160" s="26" t="s">
        <v>40</v>
      </c>
      <c r="B160" s="49">
        <v>2008</v>
      </c>
      <c r="C160" s="50">
        <v>5.7975778499999998E-2</v>
      </c>
      <c r="D160" s="51">
        <v>180</v>
      </c>
      <c r="E160" s="53">
        <v>4911.7611110999997</v>
      </c>
      <c r="F160" s="78">
        <v>356</v>
      </c>
      <c r="G160" s="52">
        <v>91.473483146000007</v>
      </c>
      <c r="H160" s="53">
        <v>24.661384830999999</v>
      </c>
      <c r="S160" s="110"/>
      <c r="U160" s="60">
        <v>180</v>
      </c>
      <c r="V160" s="60">
        <v>124</v>
      </c>
      <c r="W160" s="61">
        <v>0.24157584269999999</v>
      </c>
      <c r="X160" s="60">
        <v>11.467188202000001</v>
      </c>
      <c r="Y160" s="49"/>
      <c r="Z160" s="64"/>
      <c r="AA160" s="64"/>
      <c r="AB160" s="65"/>
      <c r="AC160" s="62">
        <v>175</v>
      </c>
      <c r="AD160" s="63">
        <v>32.777714285999998</v>
      </c>
      <c r="AE160" s="64">
        <v>0.19831805159999999</v>
      </c>
      <c r="AF160" s="65">
        <v>9.5479189112</v>
      </c>
    </row>
    <row r="161" spans="1:32" x14ac:dyDescent="0.2">
      <c r="A161" s="26" t="s">
        <v>40</v>
      </c>
      <c r="B161" s="49">
        <v>2009</v>
      </c>
      <c r="C161" s="50">
        <v>0.12043314500000001</v>
      </c>
      <c r="D161" s="51">
        <v>173</v>
      </c>
      <c r="E161" s="53">
        <v>4839.9942197</v>
      </c>
      <c r="F161" s="78">
        <v>336</v>
      </c>
      <c r="G161" s="52">
        <v>54.859761904999999</v>
      </c>
      <c r="H161" s="53">
        <v>24.556452381</v>
      </c>
      <c r="S161" s="110"/>
      <c r="U161" s="60">
        <v>173</v>
      </c>
      <c r="V161" s="60">
        <v>122</v>
      </c>
      <c r="W161" s="61">
        <v>-0.39027976199999997</v>
      </c>
      <c r="X161" s="60">
        <v>11.561166667</v>
      </c>
      <c r="Y161" s="49"/>
      <c r="Z161" s="64"/>
      <c r="AA161" s="64"/>
      <c r="AB161" s="65"/>
      <c r="AC161" s="62">
        <v>171</v>
      </c>
      <c r="AD161" s="63">
        <v>25.646198829999999</v>
      </c>
      <c r="AE161" s="64">
        <v>-1.2431656630000001</v>
      </c>
      <c r="AF161" s="65">
        <v>9.3527433734999992</v>
      </c>
    </row>
    <row r="162" spans="1:32" x14ac:dyDescent="0.2">
      <c r="A162" s="26" t="s">
        <v>40</v>
      </c>
      <c r="B162" s="49">
        <v>2010</v>
      </c>
      <c r="C162" s="50">
        <v>7.7105263199999996E-2</v>
      </c>
      <c r="D162" s="51">
        <v>185</v>
      </c>
      <c r="E162" s="53">
        <v>5226.0540541</v>
      </c>
      <c r="F162" s="78">
        <v>328</v>
      </c>
      <c r="G162" s="52">
        <v>102.81143293</v>
      </c>
      <c r="H162" s="53">
        <v>22.767176829</v>
      </c>
      <c r="S162" s="110"/>
      <c r="U162" s="60">
        <v>185</v>
      </c>
      <c r="V162" s="60">
        <v>113</v>
      </c>
      <c r="W162" s="61">
        <v>-1.0624298780000001</v>
      </c>
      <c r="X162" s="60">
        <v>10.540695122000001</v>
      </c>
      <c r="Y162" s="49"/>
      <c r="Z162" s="64"/>
      <c r="AA162" s="64"/>
      <c r="AB162" s="65"/>
      <c r="AC162" s="62">
        <v>150</v>
      </c>
      <c r="AD162" s="63">
        <v>26.565999999999999</v>
      </c>
      <c r="AE162" s="64">
        <v>-1.891806452</v>
      </c>
      <c r="AF162" s="65">
        <v>7.1316696773999997</v>
      </c>
    </row>
    <row r="163" spans="1:32" x14ac:dyDescent="0.2">
      <c r="A163" s="26" t="s">
        <v>40</v>
      </c>
      <c r="B163" s="49">
        <v>2011</v>
      </c>
      <c r="C163" s="50">
        <v>9.5101663599999997E-2</v>
      </c>
      <c r="D163" s="51">
        <v>91</v>
      </c>
      <c r="E163" s="53">
        <v>5210.1978022000003</v>
      </c>
      <c r="F163" s="78">
        <v>344</v>
      </c>
      <c r="G163" s="52">
        <v>108.23674419</v>
      </c>
      <c r="H163" s="53">
        <v>17.265000000000001</v>
      </c>
      <c r="S163" s="110"/>
      <c r="U163" s="60">
        <v>91</v>
      </c>
      <c r="V163" s="60">
        <v>113</v>
      </c>
      <c r="W163" s="61">
        <v>4.8313953499999999E-2</v>
      </c>
      <c r="X163" s="60">
        <v>7.9871656977000001</v>
      </c>
      <c r="Y163" s="49"/>
      <c r="Z163" s="64"/>
      <c r="AA163" s="64"/>
      <c r="AB163" s="65"/>
    </row>
    <row r="164" spans="1:32" x14ac:dyDescent="0.2">
      <c r="A164" s="26" t="s">
        <v>40</v>
      </c>
      <c r="B164" s="49">
        <v>2012</v>
      </c>
      <c r="C164" s="50">
        <v>0.11038000000000001</v>
      </c>
      <c r="F164" s="78">
        <v>283</v>
      </c>
      <c r="G164" s="52">
        <v>115.43010601</v>
      </c>
      <c r="H164" s="53">
        <v>14.227540636000001</v>
      </c>
      <c r="S164" s="110"/>
      <c r="Y164" s="49"/>
      <c r="Z164" s="64"/>
      <c r="AA164" s="64"/>
      <c r="AB164" s="65"/>
    </row>
    <row r="165" spans="1:32" x14ac:dyDescent="0.2">
      <c r="A165" s="26" t="s">
        <v>40</v>
      </c>
      <c r="B165" s="49">
        <v>2013</v>
      </c>
      <c r="C165" s="50">
        <v>0.17010245900000001</v>
      </c>
      <c r="F165" s="78">
        <v>235</v>
      </c>
      <c r="G165" s="52">
        <v>105.19038298</v>
      </c>
      <c r="H165" s="53">
        <v>12.574468084999999</v>
      </c>
      <c r="S165" s="110"/>
      <c r="Y165" s="49"/>
      <c r="Z165" s="64"/>
      <c r="AA165" s="64"/>
      <c r="AB165" s="65"/>
    </row>
    <row r="166" spans="1:32" x14ac:dyDescent="0.2">
      <c r="A166" s="26" t="s">
        <v>41</v>
      </c>
      <c r="B166" s="49">
        <v>1987</v>
      </c>
      <c r="C166" s="50">
        <v>8.5507246000000002E-3</v>
      </c>
      <c r="F166" s="78">
        <v>55</v>
      </c>
      <c r="G166" s="52">
        <v>-128.27927270000001</v>
      </c>
      <c r="H166" s="53">
        <v>27.164872726999999</v>
      </c>
      <c r="S166" s="110"/>
      <c r="Y166" s="49"/>
      <c r="Z166" s="64"/>
      <c r="AA166" s="64"/>
      <c r="AB166" s="65"/>
    </row>
    <row r="167" spans="1:32" x14ac:dyDescent="0.2">
      <c r="A167" s="26" t="s">
        <v>41</v>
      </c>
      <c r="B167" s="49">
        <v>1988</v>
      </c>
      <c r="C167" s="50">
        <v>3.8095238099999998E-2</v>
      </c>
      <c r="F167" s="78">
        <v>50</v>
      </c>
      <c r="G167" s="52">
        <v>-24.180399999999999</v>
      </c>
      <c r="H167" s="53">
        <v>30.765979999999999</v>
      </c>
      <c r="S167" s="110"/>
      <c r="Y167" s="49"/>
      <c r="Z167" s="64"/>
      <c r="AA167" s="64"/>
      <c r="AB167" s="65"/>
    </row>
    <row r="168" spans="1:32" x14ac:dyDescent="0.2">
      <c r="A168" s="26" t="s">
        <v>41</v>
      </c>
      <c r="B168" s="49">
        <v>1989</v>
      </c>
      <c r="C168" s="50">
        <v>0.1761702128</v>
      </c>
      <c r="D168" s="51">
        <v>62</v>
      </c>
      <c r="E168" s="53">
        <v>4802.7741935000004</v>
      </c>
      <c r="F168" s="78">
        <v>77</v>
      </c>
      <c r="G168" s="52">
        <v>-96.831298700000005</v>
      </c>
      <c r="H168" s="53">
        <v>29.770194804999999</v>
      </c>
      <c r="S168" s="110"/>
      <c r="U168" s="60">
        <v>62</v>
      </c>
      <c r="V168" s="60">
        <v>144</v>
      </c>
      <c r="W168" s="61">
        <v>1.1935454544999999</v>
      </c>
      <c r="X168" s="60">
        <v>11.844987013000001</v>
      </c>
      <c r="Y168" s="49"/>
      <c r="Z168" s="64"/>
      <c r="AA168" s="64"/>
      <c r="AB168" s="65"/>
      <c r="AC168" s="62">
        <v>60</v>
      </c>
      <c r="AD168" s="63">
        <v>56.28</v>
      </c>
      <c r="AE168" s="64">
        <v>0.14550684929999999</v>
      </c>
      <c r="AF168" s="65">
        <v>9.1212328767000006</v>
      </c>
    </row>
    <row r="169" spans="1:32" x14ac:dyDescent="0.2">
      <c r="A169" s="26" t="s">
        <v>41</v>
      </c>
      <c r="B169" s="49">
        <v>1990</v>
      </c>
      <c r="C169" s="50">
        <v>0.1936363636</v>
      </c>
      <c r="D169" s="51">
        <v>54</v>
      </c>
      <c r="E169" s="53">
        <v>5235.4814815</v>
      </c>
      <c r="F169" s="78">
        <v>76</v>
      </c>
      <c r="G169" s="52">
        <v>-40.815789469999999</v>
      </c>
      <c r="H169" s="53">
        <v>29.121039474</v>
      </c>
      <c r="S169" s="110"/>
      <c r="U169" s="60">
        <v>54</v>
      </c>
      <c r="V169" s="60">
        <v>157</v>
      </c>
      <c r="W169" s="61">
        <v>1.0158552632</v>
      </c>
      <c r="X169" s="60">
        <v>11.326723683999999</v>
      </c>
      <c r="Y169" s="49"/>
      <c r="Z169" s="64"/>
      <c r="AA169" s="64"/>
      <c r="AB169" s="65"/>
      <c r="AC169" s="62">
        <v>54</v>
      </c>
      <c r="AD169" s="63">
        <v>51.668518519000003</v>
      </c>
      <c r="AE169" s="64">
        <v>0.10548</v>
      </c>
      <c r="AF169" s="65">
        <v>9.06</v>
      </c>
    </row>
    <row r="170" spans="1:32" x14ac:dyDescent="0.2">
      <c r="A170" s="26" t="s">
        <v>41</v>
      </c>
      <c r="B170" s="49">
        <v>1991</v>
      </c>
      <c r="C170" s="50">
        <v>8.6695652200000001E-2</v>
      </c>
      <c r="D170" s="51">
        <v>65</v>
      </c>
      <c r="E170" s="53">
        <v>5034.5384615000003</v>
      </c>
      <c r="F170" s="78">
        <v>82</v>
      </c>
      <c r="G170" s="52">
        <v>-68.51341463</v>
      </c>
      <c r="H170" s="53">
        <v>31.418695121999999</v>
      </c>
      <c r="S170" s="110"/>
      <c r="U170" s="60">
        <v>65</v>
      </c>
      <c r="V170" s="60">
        <v>149</v>
      </c>
      <c r="W170" s="61">
        <v>1.0140487805</v>
      </c>
      <c r="X170" s="60">
        <v>11.868768293</v>
      </c>
      <c r="Y170" s="49"/>
      <c r="Z170" s="64"/>
      <c r="AA170" s="64"/>
      <c r="AB170" s="65"/>
      <c r="AC170" s="62">
        <v>65</v>
      </c>
      <c r="AD170" s="63">
        <v>51</v>
      </c>
      <c r="AE170" s="64">
        <v>5.4817073199999997E-2</v>
      </c>
      <c r="AF170" s="65">
        <v>9.3630487804999998</v>
      </c>
    </row>
    <row r="171" spans="1:32" x14ac:dyDescent="0.2">
      <c r="A171" s="26" t="s">
        <v>41</v>
      </c>
      <c r="B171" s="49">
        <v>1992</v>
      </c>
      <c r="C171" s="50">
        <v>0.26900709220000002</v>
      </c>
      <c r="D171" s="51">
        <v>90</v>
      </c>
      <c r="E171" s="53">
        <v>5190.7111111000004</v>
      </c>
      <c r="F171" s="78">
        <v>106</v>
      </c>
      <c r="G171" s="52">
        <v>61.214433962000001</v>
      </c>
      <c r="H171" s="53">
        <v>33.385896226</v>
      </c>
      <c r="S171" s="110"/>
      <c r="U171" s="60">
        <v>90</v>
      </c>
      <c r="V171" s="60">
        <v>151</v>
      </c>
      <c r="W171" s="61">
        <v>2.1013962263999999</v>
      </c>
      <c r="X171" s="60">
        <v>13.00895283</v>
      </c>
      <c r="Y171" s="49"/>
      <c r="Z171" s="64"/>
      <c r="AA171" s="64"/>
      <c r="AB171" s="65"/>
      <c r="AC171" s="62">
        <v>87</v>
      </c>
      <c r="AD171" s="63">
        <v>48.627586207</v>
      </c>
      <c r="AE171" s="64">
        <v>0.13870297030000001</v>
      </c>
      <c r="AF171" s="65">
        <v>10.546831683000001</v>
      </c>
    </row>
    <row r="172" spans="1:32" x14ac:dyDescent="0.2">
      <c r="A172" s="26" t="s">
        <v>41</v>
      </c>
      <c r="B172" s="49">
        <v>1993</v>
      </c>
      <c r="C172" s="50">
        <v>0.53453333329999997</v>
      </c>
      <c r="D172" s="51">
        <v>89</v>
      </c>
      <c r="E172" s="53">
        <v>5007.0337079000001</v>
      </c>
      <c r="F172" s="78">
        <v>119</v>
      </c>
      <c r="G172" s="52">
        <v>-85.766470589999997</v>
      </c>
      <c r="H172" s="53">
        <v>32.117941176000002</v>
      </c>
      <c r="S172" s="110"/>
      <c r="U172" s="60">
        <v>89</v>
      </c>
      <c r="V172" s="60">
        <v>144</v>
      </c>
      <c r="W172" s="61">
        <v>1.5369495797999999</v>
      </c>
      <c r="X172" s="60">
        <v>12.371588235000001</v>
      </c>
      <c r="Y172" s="49"/>
      <c r="Z172" s="64"/>
      <c r="AA172" s="64"/>
      <c r="AB172" s="65"/>
      <c r="AC172" s="62">
        <v>84</v>
      </c>
      <c r="AD172" s="63">
        <v>47.840476189999997</v>
      </c>
      <c r="AE172" s="64">
        <v>-0.477280702</v>
      </c>
      <c r="AF172" s="65">
        <v>9.8885122807000005</v>
      </c>
    </row>
    <row r="173" spans="1:32" x14ac:dyDescent="0.2">
      <c r="A173" s="26" t="s">
        <v>41</v>
      </c>
      <c r="B173" s="49">
        <v>1994</v>
      </c>
      <c r="C173" s="50">
        <v>0.68820689660000001</v>
      </c>
      <c r="D173" s="51">
        <v>95</v>
      </c>
      <c r="E173" s="53">
        <v>5201.5789474000003</v>
      </c>
      <c r="F173" s="78">
        <v>122</v>
      </c>
      <c r="G173" s="52">
        <v>-6.9408196719999999</v>
      </c>
      <c r="H173" s="53">
        <v>35.605688524999998</v>
      </c>
      <c r="S173" s="110"/>
      <c r="U173" s="60">
        <v>95</v>
      </c>
      <c r="V173" s="60">
        <v>124</v>
      </c>
      <c r="W173" s="61">
        <v>0.39570491800000002</v>
      </c>
      <c r="X173" s="60">
        <v>14.691778689</v>
      </c>
      <c r="Y173" s="49"/>
      <c r="Z173" s="64"/>
      <c r="AA173" s="64"/>
      <c r="AB173" s="65"/>
      <c r="AC173" s="62">
        <v>88</v>
      </c>
      <c r="AD173" s="63">
        <v>46.857954544999998</v>
      </c>
      <c r="AE173" s="64">
        <v>-0.86937288099999999</v>
      </c>
      <c r="AF173" s="65">
        <v>11.646083898000001</v>
      </c>
    </row>
    <row r="174" spans="1:32" x14ac:dyDescent="0.2">
      <c r="A174" s="26" t="s">
        <v>41</v>
      </c>
      <c r="B174" s="49">
        <v>1995</v>
      </c>
      <c r="C174" s="50">
        <v>0.4126027397</v>
      </c>
      <c r="D174" s="51">
        <v>68</v>
      </c>
      <c r="E174" s="53">
        <v>5279.9705881999998</v>
      </c>
      <c r="F174" s="78">
        <v>111</v>
      </c>
      <c r="G174" s="52">
        <v>-52.794504500000002</v>
      </c>
      <c r="H174" s="53">
        <v>30.646864865000001</v>
      </c>
      <c r="S174" s="110"/>
      <c r="U174" s="60">
        <v>68</v>
      </c>
      <c r="V174" s="60">
        <v>130</v>
      </c>
      <c r="W174" s="61">
        <v>-0.68104504499999996</v>
      </c>
      <c r="X174" s="60">
        <v>12.282972973</v>
      </c>
      <c r="Y174" s="49"/>
      <c r="Z174" s="64"/>
      <c r="AA174" s="64"/>
      <c r="AB174" s="65"/>
      <c r="AC174" s="62">
        <v>64</v>
      </c>
      <c r="AD174" s="63">
        <v>39.434375000000003</v>
      </c>
      <c r="AE174" s="64">
        <v>-1.2642407410000001</v>
      </c>
      <c r="AF174" s="65">
        <v>9.9652407407000005</v>
      </c>
    </row>
    <row r="175" spans="1:32" x14ac:dyDescent="0.2">
      <c r="A175" s="26" t="s">
        <v>41</v>
      </c>
      <c r="B175" s="49">
        <v>1996</v>
      </c>
      <c r="C175" s="50">
        <v>0.56877192980000002</v>
      </c>
      <c r="D175" s="51">
        <v>103</v>
      </c>
      <c r="E175" s="53">
        <v>5280.7475727999999</v>
      </c>
      <c r="F175" s="78">
        <v>136</v>
      </c>
      <c r="G175" s="52">
        <v>6.4163970588000003</v>
      </c>
      <c r="H175" s="53">
        <v>33.926389706000002</v>
      </c>
      <c r="S175" s="110"/>
      <c r="U175" s="60">
        <v>103</v>
      </c>
      <c r="V175" s="60">
        <v>131</v>
      </c>
      <c r="W175" s="61">
        <v>-0.70157462699999995</v>
      </c>
      <c r="X175" s="60">
        <v>13.395664179000001</v>
      </c>
      <c r="Y175" s="49"/>
      <c r="Z175" s="64"/>
      <c r="AA175" s="64"/>
      <c r="AB175" s="65"/>
      <c r="AC175" s="62">
        <v>101</v>
      </c>
      <c r="AD175" s="63">
        <v>46.951485149</v>
      </c>
      <c r="AE175" s="64">
        <v>-0.83936153800000002</v>
      </c>
      <c r="AF175" s="65">
        <v>10.840056153999999</v>
      </c>
    </row>
    <row r="176" spans="1:32" x14ac:dyDescent="0.2">
      <c r="A176" s="26" t="s">
        <v>41</v>
      </c>
      <c r="B176" s="49">
        <v>1997</v>
      </c>
      <c r="C176" s="50">
        <v>0.44930107530000002</v>
      </c>
      <c r="D176" s="51">
        <v>86</v>
      </c>
      <c r="E176" s="53">
        <v>5414.0813952999997</v>
      </c>
      <c r="F176" s="78">
        <v>112</v>
      </c>
      <c r="G176" s="52">
        <v>-49.8125</v>
      </c>
      <c r="H176" s="53">
        <v>35.594491071</v>
      </c>
      <c r="S176" s="110"/>
      <c r="U176" s="60">
        <v>86</v>
      </c>
      <c r="V176" s="60">
        <v>137</v>
      </c>
      <c r="W176" s="61">
        <v>-1.052705357</v>
      </c>
      <c r="X176" s="60">
        <v>14.769723214000001</v>
      </c>
      <c r="Y176" s="49"/>
      <c r="Z176" s="64"/>
      <c r="AA176" s="64"/>
      <c r="AB176" s="65"/>
      <c r="AC176" s="62">
        <v>80</v>
      </c>
      <c r="AD176" s="63">
        <v>50.136249999999997</v>
      </c>
      <c r="AE176" s="64">
        <v>-0.80493457899999998</v>
      </c>
      <c r="AF176" s="65">
        <v>11.819196262</v>
      </c>
    </row>
    <row r="177" spans="1:32" x14ac:dyDescent="0.2">
      <c r="A177" s="26" t="s">
        <v>41</v>
      </c>
      <c r="B177" s="49">
        <v>1998</v>
      </c>
      <c r="C177" s="50">
        <v>0.36993670890000002</v>
      </c>
      <c r="D177" s="51">
        <v>81</v>
      </c>
      <c r="E177" s="53">
        <v>5639.8271605</v>
      </c>
      <c r="F177" s="78">
        <v>120</v>
      </c>
      <c r="G177" s="52">
        <v>-13.620749999999999</v>
      </c>
      <c r="H177" s="53">
        <v>34.098374999999997</v>
      </c>
      <c r="S177" s="110"/>
      <c r="U177" s="60">
        <v>81</v>
      </c>
      <c r="V177" s="60">
        <v>132</v>
      </c>
      <c r="W177" s="61">
        <v>-2.3773083330000002</v>
      </c>
      <c r="X177" s="60">
        <v>14.800041667</v>
      </c>
      <c r="Y177" s="49"/>
      <c r="Z177" s="64"/>
      <c r="AA177" s="64"/>
      <c r="AB177" s="65"/>
      <c r="AC177" s="62">
        <v>78</v>
      </c>
      <c r="AD177" s="63">
        <v>49.215384614999998</v>
      </c>
      <c r="AE177" s="64">
        <v>-1.299353448</v>
      </c>
      <c r="AF177" s="65">
        <v>11.952810345</v>
      </c>
    </row>
    <row r="178" spans="1:32" x14ac:dyDescent="0.2">
      <c r="A178" s="26" t="s">
        <v>41</v>
      </c>
      <c r="B178" s="49">
        <v>1999</v>
      </c>
      <c r="C178" s="50">
        <v>0.59994117650000001</v>
      </c>
      <c r="D178" s="51">
        <v>85</v>
      </c>
      <c r="E178" s="53">
        <v>6138.4470588000004</v>
      </c>
      <c r="F178" s="78">
        <v>131</v>
      </c>
      <c r="G178" s="52">
        <v>102.04862595</v>
      </c>
      <c r="H178" s="53">
        <v>32.688709924000001</v>
      </c>
      <c r="S178" s="110"/>
      <c r="U178" s="60">
        <v>85</v>
      </c>
      <c r="V178" s="60">
        <v>144</v>
      </c>
      <c r="W178" s="61">
        <v>-0.339549618</v>
      </c>
      <c r="X178" s="60">
        <v>12.764839694999999</v>
      </c>
      <c r="Y178" s="49"/>
      <c r="Z178" s="64"/>
      <c r="AA178" s="64"/>
      <c r="AB178" s="65"/>
      <c r="AC178" s="62">
        <v>82</v>
      </c>
      <c r="AD178" s="63">
        <v>52.709756098</v>
      </c>
      <c r="AE178" s="64">
        <v>-1.3239687499999999</v>
      </c>
      <c r="AF178" s="65">
        <v>10.475625000000001</v>
      </c>
    </row>
    <row r="179" spans="1:32" x14ac:dyDescent="0.2">
      <c r="A179" s="26" t="s">
        <v>41</v>
      </c>
      <c r="B179" s="49">
        <v>2000</v>
      </c>
      <c r="C179" s="50">
        <v>0.55705426359999999</v>
      </c>
      <c r="D179" s="51">
        <v>52</v>
      </c>
      <c r="E179" s="53">
        <v>6350.1730768999996</v>
      </c>
      <c r="F179" s="78">
        <v>83</v>
      </c>
      <c r="G179" s="52">
        <v>130.93879518</v>
      </c>
      <c r="H179" s="53">
        <v>31.864879517999999</v>
      </c>
      <c r="S179" s="110"/>
      <c r="U179" s="60">
        <v>52</v>
      </c>
      <c r="V179" s="60">
        <v>165</v>
      </c>
      <c r="W179" s="61">
        <v>0.95477108430000002</v>
      </c>
      <c r="X179" s="60">
        <v>12.266987951999999</v>
      </c>
      <c r="Y179" s="49"/>
      <c r="Z179" s="64"/>
      <c r="AA179" s="64"/>
      <c r="AB179" s="65"/>
      <c r="AC179" s="62">
        <v>51</v>
      </c>
      <c r="AD179" s="63">
        <v>54.739215686000001</v>
      </c>
      <c r="AE179" s="64">
        <v>-1.22854321</v>
      </c>
      <c r="AF179" s="65">
        <v>9.7206901235000007</v>
      </c>
    </row>
    <row r="180" spans="1:32" x14ac:dyDescent="0.2">
      <c r="A180" s="26" t="s">
        <v>41</v>
      </c>
      <c r="B180" s="49">
        <v>2001</v>
      </c>
      <c r="C180" s="50">
        <v>0.29542483660000002</v>
      </c>
      <c r="F180" s="78">
        <v>85</v>
      </c>
      <c r="G180" s="52">
        <v>136.58223529</v>
      </c>
      <c r="H180" s="53">
        <v>26.160741175999998</v>
      </c>
      <c r="S180" s="110"/>
      <c r="Y180" s="49"/>
      <c r="Z180" s="64"/>
      <c r="AA180" s="64"/>
      <c r="AB180" s="65"/>
    </row>
    <row r="181" spans="1:32" x14ac:dyDescent="0.2">
      <c r="A181" s="26" t="s">
        <v>41</v>
      </c>
      <c r="B181" s="49">
        <v>2002</v>
      </c>
      <c r="C181" s="50">
        <v>0.44201257859999998</v>
      </c>
      <c r="D181" s="51">
        <v>57</v>
      </c>
      <c r="E181" s="53">
        <v>5491.3333333</v>
      </c>
      <c r="F181" s="78">
        <v>79</v>
      </c>
      <c r="G181" s="52">
        <v>227.01101266000001</v>
      </c>
      <c r="H181" s="53">
        <v>29.248734176999999</v>
      </c>
      <c r="S181" s="110"/>
      <c r="U181" s="60">
        <v>57</v>
      </c>
      <c r="V181" s="60">
        <v>129</v>
      </c>
      <c r="W181" s="61">
        <v>-1.390936709</v>
      </c>
      <c r="X181" s="60">
        <v>10.777848101</v>
      </c>
      <c r="Y181" s="49"/>
      <c r="Z181" s="64"/>
      <c r="AA181" s="64"/>
      <c r="AB181" s="65"/>
      <c r="AC181" s="62">
        <v>54</v>
      </c>
      <c r="AD181" s="63">
        <v>45.901851852</v>
      </c>
      <c r="AE181" s="64">
        <v>-0.88870512800000001</v>
      </c>
      <c r="AF181" s="65">
        <v>8.6591410256000003</v>
      </c>
    </row>
    <row r="182" spans="1:32" x14ac:dyDescent="0.2">
      <c r="A182" s="26" t="s">
        <v>41</v>
      </c>
      <c r="B182" s="49">
        <v>2003</v>
      </c>
      <c r="C182" s="50">
        <v>0.25211009169999998</v>
      </c>
      <c r="F182" s="78">
        <v>60</v>
      </c>
      <c r="G182" s="52">
        <v>185.51533333</v>
      </c>
      <c r="H182" s="53">
        <v>28.866866667</v>
      </c>
      <c r="S182" s="110"/>
      <c r="Y182" s="49"/>
      <c r="Z182" s="64"/>
      <c r="AA182" s="64"/>
      <c r="AB182" s="65"/>
    </row>
    <row r="183" spans="1:32" x14ac:dyDescent="0.2">
      <c r="A183" s="26" t="s">
        <v>41</v>
      </c>
      <c r="B183" s="49">
        <v>2004</v>
      </c>
      <c r="C183" s="50">
        <v>0.35967213110000001</v>
      </c>
      <c r="D183" s="51">
        <v>55</v>
      </c>
      <c r="E183" s="53">
        <v>6228.6363635999996</v>
      </c>
      <c r="F183" s="78">
        <v>69</v>
      </c>
      <c r="G183" s="52">
        <v>214.37550725</v>
      </c>
      <c r="H183" s="53">
        <v>35.383652173999998</v>
      </c>
      <c r="S183" s="110"/>
      <c r="U183" s="60">
        <v>55</v>
      </c>
      <c r="V183" s="60">
        <v>147</v>
      </c>
      <c r="W183" s="61">
        <v>-1.0709855070000001</v>
      </c>
      <c r="X183" s="60">
        <v>13.337927536</v>
      </c>
      <c r="Y183" s="49"/>
      <c r="Z183" s="64"/>
      <c r="AA183" s="64"/>
      <c r="AB183" s="65"/>
      <c r="AC183" s="62">
        <v>53</v>
      </c>
      <c r="AD183" s="63">
        <v>56.701886792000003</v>
      </c>
      <c r="AE183" s="64">
        <v>-2.39425</v>
      </c>
      <c r="AF183" s="65">
        <v>10.57929375</v>
      </c>
    </row>
    <row r="184" spans="1:32" x14ac:dyDescent="0.2">
      <c r="A184" s="26" t="s">
        <v>41</v>
      </c>
      <c r="B184" s="49">
        <v>2005</v>
      </c>
      <c r="C184" s="50">
        <v>1.0912222222000001</v>
      </c>
      <c r="F184" s="78">
        <v>58</v>
      </c>
      <c r="G184" s="52">
        <v>247.81741378999999</v>
      </c>
      <c r="H184" s="53">
        <v>34.506189655</v>
      </c>
      <c r="S184" s="110"/>
      <c r="Y184" s="49"/>
      <c r="Z184" s="64"/>
      <c r="AA184" s="64"/>
      <c r="AB184" s="65"/>
    </row>
    <row r="185" spans="1:32" x14ac:dyDescent="0.2">
      <c r="A185" s="26" t="s">
        <v>41</v>
      </c>
      <c r="B185" s="49">
        <v>2006</v>
      </c>
      <c r="C185" s="50">
        <v>1.1068674699000001</v>
      </c>
      <c r="F185" s="78">
        <v>52</v>
      </c>
      <c r="G185" s="52">
        <v>244.07019231000001</v>
      </c>
      <c r="H185" s="53">
        <v>34.640692307999998</v>
      </c>
      <c r="S185" s="110"/>
      <c r="Y185" s="49"/>
      <c r="AB185" s="65"/>
    </row>
    <row r="186" spans="1:32" x14ac:dyDescent="0.2">
      <c r="A186" s="26" t="s">
        <v>41</v>
      </c>
      <c r="B186" s="49">
        <v>2007</v>
      </c>
      <c r="C186" s="50">
        <v>1.4128282828000001</v>
      </c>
      <c r="F186" s="78">
        <v>64</v>
      </c>
      <c r="G186" s="52">
        <v>172.92734375000001</v>
      </c>
      <c r="H186" s="53">
        <v>34.269796874999997</v>
      </c>
      <c r="S186" s="110"/>
      <c r="Y186" s="49"/>
      <c r="AB186" s="65"/>
    </row>
    <row r="187" spans="1:32" x14ac:dyDescent="0.2">
      <c r="A187" s="26" t="s">
        <v>41</v>
      </c>
      <c r="B187" s="49">
        <v>2008</v>
      </c>
      <c r="C187" s="50">
        <v>1.7253846154000001</v>
      </c>
      <c r="F187" s="78">
        <v>52</v>
      </c>
      <c r="G187" s="52">
        <v>65.716346153999993</v>
      </c>
      <c r="H187" s="53">
        <v>29.209596154</v>
      </c>
      <c r="S187" s="110"/>
      <c r="Y187" s="49"/>
      <c r="AB187" s="65"/>
    </row>
    <row r="188" spans="1:32" x14ac:dyDescent="0.2">
      <c r="A188" s="26" t="s">
        <v>41</v>
      </c>
      <c r="B188" s="49">
        <v>2009</v>
      </c>
      <c r="C188" s="50">
        <v>0.66176470590000003</v>
      </c>
      <c r="F188" s="78">
        <v>65</v>
      </c>
      <c r="G188" s="52">
        <v>95.174000000000007</v>
      </c>
      <c r="H188" s="53">
        <v>29.854923076999999</v>
      </c>
      <c r="S188" s="110"/>
      <c r="Y188" s="49"/>
      <c r="AB188" s="65"/>
    </row>
    <row r="189" spans="1:32" x14ac:dyDescent="0.2">
      <c r="A189" s="26" t="s">
        <v>41</v>
      </c>
      <c r="B189" s="49">
        <v>2010</v>
      </c>
      <c r="C189" s="50">
        <v>0.77169491530000001</v>
      </c>
      <c r="F189" s="78">
        <v>52</v>
      </c>
      <c r="G189" s="52">
        <v>91.784615384999995</v>
      </c>
      <c r="H189" s="53">
        <v>26.269903845999998</v>
      </c>
      <c r="S189" s="110"/>
      <c r="Y189" s="49"/>
      <c r="AB189" s="65"/>
    </row>
    <row r="190" spans="1:32" x14ac:dyDescent="0.2">
      <c r="S190" s="110"/>
      <c r="Y190" s="49"/>
      <c r="AB190" s="65"/>
    </row>
    <row r="191" spans="1:32" x14ac:dyDescent="0.2">
      <c r="S191" s="110"/>
      <c r="Y191" s="49"/>
      <c r="AB191" s="65"/>
    </row>
    <row r="192" spans="1:32" x14ac:dyDescent="0.2">
      <c r="S192" s="110"/>
      <c r="Y192" s="49"/>
      <c r="AB192" s="65"/>
    </row>
    <row r="193" spans="19:28" x14ac:dyDescent="0.2">
      <c r="S193" s="110"/>
      <c r="Y193" s="49"/>
      <c r="AB193" s="65"/>
    </row>
    <row r="194" spans="19:28" x14ac:dyDescent="0.2">
      <c r="S194" s="110"/>
      <c r="Y194" s="49"/>
      <c r="AB194" s="65"/>
    </row>
    <row r="195" spans="19:28" x14ac:dyDescent="0.2">
      <c r="S195" s="110"/>
      <c r="Y195" s="49"/>
      <c r="AB195" s="65"/>
    </row>
    <row r="196" spans="19:28" x14ac:dyDescent="0.2">
      <c r="S196" s="110"/>
      <c r="Y196" s="49"/>
      <c r="AB196" s="65"/>
    </row>
    <row r="197" spans="19:28" x14ac:dyDescent="0.2">
      <c r="S197" s="110"/>
      <c r="Y197" s="49"/>
      <c r="AB197" s="65"/>
    </row>
    <row r="198" spans="19:28" x14ac:dyDescent="0.2">
      <c r="S198" s="110"/>
      <c r="Y198" s="49"/>
      <c r="AB198" s="65"/>
    </row>
    <row r="199" spans="19:28" x14ac:dyDescent="0.2">
      <c r="S199" s="110"/>
      <c r="Y199" s="49"/>
      <c r="AB199" s="65"/>
    </row>
    <row r="200" spans="19:28" x14ac:dyDescent="0.2">
      <c r="S200" s="110"/>
      <c r="Y200" s="49"/>
      <c r="AB200" s="65"/>
    </row>
    <row r="201" spans="19:28" x14ac:dyDescent="0.2">
      <c r="S201" s="110"/>
      <c r="Y201" s="49"/>
      <c r="AB201" s="65"/>
    </row>
    <row r="202" spans="19:28" x14ac:dyDescent="0.2">
      <c r="S202" s="110"/>
      <c r="Y202" s="49"/>
      <c r="AB202" s="65"/>
    </row>
    <row r="203" spans="19:28" x14ac:dyDescent="0.2">
      <c r="S203" s="110"/>
      <c r="Y203" s="49"/>
      <c r="AB203" s="65"/>
    </row>
    <row r="204" spans="19:28" x14ac:dyDescent="0.2">
      <c r="S204" s="110"/>
      <c r="Y204" s="49"/>
      <c r="AB204" s="65"/>
    </row>
    <row r="205" spans="19:28" x14ac:dyDescent="0.2">
      <c r="S205" s="110"/>
      <c r="Y205" s="49"/>
      <c r="AB205" s="65"/>
    </row>
    <row r="206" spans="19:28" x14ac:dyDescent="0.2">
      <c r="S206" s="110"/>
      <c r="Y206" s="49"/>
      <c r="AB206" s="65"/>
    </row>
    <row r="207" spans="19:28" x14ac:dyDescent="0.2">
      <c r="S207" s="110"/>
      <c r="Y207" s="49"/>
      <c r="AB207" s="65"/>
    </row>
    <row r="208" spans="19:28" x14ac:dyDescent="0.2">
      <c r="S208" s="110"/>
      <c r="Y208" s="49"/>
      <c r="AB208" s="65"/>
    </row>
    <row r="209" spans="19:28" x14ac:dyDescent="0.2">
      <c r="S209" s="110"/>
      <c r="Y209" s="49"/>
      <c r="AB209" s="65"/>
    </row>
    <row r="210" spans="19:28" x14ac:dyDescent="0.2">
      <c r="S210" s="110"/>
      <c r="Y210" s="49"/>
      <c r="AB210" s="65"/>
    </row>
    <row r="211" spans="19:28" x14ac:dyDescent="0.2">
      <c r="S211" s="110"/>
      <c r="Y211" s="49"/>
      <c r="AB211" s="65"/>
    </row>
    <row r="212" spans="19:28" x14ac:dyDescent="0.2">
      <c r="S212" s="110"/>
      <c r="Y212" s="49"/>
      <c r="AB212" s="65"/>
    </row>
    <row r="213" spans="19:28" x14ac:dyDescent="0.2">
      <c r="S213" s="110"/>
      <c r="Y213" s="49"/>
      <c r="AB213" s="65"/>
    </row>
    <row r="214" spans="19:28" x14ac:dyDescent="0.2">
      <c r="S214" s="110"/>
      <c r="Y214" s="49"/>
      <c r="AB214" s="65"/>
    </row>
    <row r="215" spans="19:28" x14ac:dyDescent="0.2">
      <c r="S215" s="110"/>
      <c r="Y215" s="49"/>
      <c r="AB215" s="65"/>
    </row>
    <row r="216" spans="19:28" x14ac:dyDescent="0.2">
      <c r="S216" s="110"/>
      <c r="Y216" s="49"/>
      <c r="AB216" s="65"/>
    </row>
    <row r="217" spans="19:28" x14ac:dyDescent="0.2">
      <c r="S217" s="110"/>
      <c r="Y217" s="49"/>
      <c r="AB217" s="65"/>
    </row>
    <row r="218" spans="19:28" x14ac:dyDescent="0.2">
      <c r="S218" s="110"/>
      <c r="Y218" s="49"/>
      <c r="AB218" s="65"/>
    </row>
    <row r="219" spans="19:28" x14ac:dyDescent="0.2">
      <c r="S219" s="110"/>
      <c r="Y219" s="49"/>
      <c r="AB219" s="65"/>
    </row>
    <row r="220" spans="19:28" x14ac:dyDescent="0.2">
      <c r="S220" s="110"/>
      <c r="Y220" s="49"/>
      <c r="AB220" s="65"/>
    </row>
    <row r="221" spans="19:28" x14ac:dyDescent="0.2">
      <c r="S221" s="110"/>
      <c r="Y221" s="49"/>
      <c r="AB221" s="65"/>
    </row>
    <row r="222" spans="19:28" x14ac:dyDescent="0.2">
      <c r="S222" s="110"/>
      <c r="Y222" s="49"/>
      <c r="AB222" s="65"/>
    </row>
    <row r="223" spans="19:28" x14ac:dyDescent="0.2">
      <c r="S223" s="110"/>
      <c r="Y223" s="49"/>
      <c r="AB223" s="65"/>
    </row>
    <row r="224" spans="19:28" x14ac:dyDescent="0.2">
      <c r="S224" s="110"/>
      <c r="Y224" s="49"/>
      <c r="AB224" s="65"/>
    </row>
    <row r="225" spans="19:28" x14ac:dyDescent="0.2">
      <c r="S225" s="110"/>
      <c r="Y225" s="49"/>
      <c r="AB225" s="65"/>
    </row>
    <row r="226" spans="19:28" x14ac:dyDescent="0.2">
      <c r="S226" s="110"/>
      <c r="Y226" s="49"/>
      <c r="AB226" s="65"/>
    </row>
    <row r="227" spans="19:28" x14ac:dyDescent="0.2">
      <c r="S227" s="110"/>
      <c r="Y227" s="49"/>
      <c r="AB227" s="65"/>
    </row>
    <row r="228" spans="19:28" x14ac:dyDescent="0.2">
      <c r="S228" s="110"/>
      <c r="Y228" s="49"/>
      <c r="AB228" s="65"/>
    </row>
    <row r="229" spans="19:28" x14ac:dyDescent="0.2">
      <c r="S229" s="110"/>
      <c r="Y229" s="49"/>
      <c r="AB229" s="65"/>
    </row>
    <row r="230" spans="19:28" x14ac:dyDescent="0.2">
      <c r="S230" s="110"/>
      <c r="Y230" s="49"/>
      <c r="AB230" s="65"/>
    </row>
    <row r="231" spans="19:28" x14ac:dyDescent="0.2">
      <c r="S231" s="110"/>
      <c r="Y231" s="49"/>
      <c r="AB231" s="65"/>
    </row>
    <row r="232" spans="19:28" x14ac:dyDescent="0.2">
      <c r="S232" s="110"/>
      <c r="Y232" s="49"/>
      <c r="AB232" s="65"/>
    </row>
    <row r="233" spans="19:28" x14ac:dyDescent="0.2">
      <c r="S233" s="110"/>
      <c r="Y233" s="49"/>
      <c r="AB233" s="65"/>
    </row>
    <row r="234" spans="19:28" x14ac:dyDescent="0.2">
      <c r="S234" s="110"/>
      <c r="Y234" s="49"/>
      <c r="AB234" s="65"/>
    </row>
    <row r="235" spans="19:28" x14ac:dyDescent="0.2">
      <c r="S235" s="110"/>
      <c r="Y235" s="49"/>
      <c r="AB235" s="65"/>
    </row>
    <row r="236" spans="19:28" x14ac:dyDescent="0.2">
      <c r="S236" s="110"/>
      <c r="Y236" s="49"/>
      <c r="AB236" s="65"/>
    </row>
    <row r="237" spans="19:28" x14ac:dyDescent="0.2">
      <c r="S237" s="110"/>
      <c r="Y237" s="49"/>
      <c r="AB237" s="65"/>
    </row>
    <row r="238" spans="19:28" x14ac:dyDescent="0.2">
      <c r="S238" s="110"/>
      <c r="Y238" s="49"/>
      <c r="AB238" s="65"/>
    </row>
    <row r="239" spans="19:28" x14ac:dyDescent="0.2">
      <c r="S239" s="110"/>
      <c r="Y239" s="49"/>
      <c r="AB239" s="65"/>
    </row>
    <row r="240" spans="19:28" x14ac:dyDescent="0.2">
      <c r="S240" s="110"/>
      <c r="Y240" s="49"/>
      <c r="AB240" s="65"/>
    </row>
    <row r="241" spans="19:28" x14ac:dyDescent="0.2">
      <c r="S241" s="110"/>
      <c r="Y241" s="49"/>
      <c r="AB241" s="65"/>
    </row>
    <row r="242" spans="19:28" x14ac:dyDescent="0.2">
      <c r="S242" s="110"/>
      <c r="Y242" s="49"/>
      <c r="AB242" s="65"/>
    </row>
    <row r="243" spans="19:28" x14ac:dyDescent="0.2">
      <c r="S243" s="110"/>
      <c r="Y243" s="49"/>
      <c r="AB243" s="65"/>
    </row>
    <row r="244" spans="19:28" x14ac:dyDescent="0.2">
      <c r="S244" s="110"/>
      <c r="Y244" s="49"/>
      <c r="AB244" s="65"/>
    </row>
    <row r="245" spans="19:28" x14ac:dyDescent="0.2">
      <c r="S245" s="110"/>
      <c r="Y245" s="49"/>
      <c r="AB245" s="65"/>
    </row>
    <row r="246" spans="19:28" x14ac:dyDescent="0.2">
      <c r="S246" s="110"/>
      <c r="Y246" s="49"/>
      <c r="AB246" s="65"/>
    </row>
    <row r="247" spans="19:28" x14ac:dyDescent="0.2">
      <c r="S247" s="110"/>
      <c r="Y247" s="49"/>
      <c r="AB247" s="65"/>
    </row>
    <row r="248" spans="19:28" x14ac:dyDescent="0.2">
      <c r="S248" s="110"/>
      <c r="Y248" s="49"/>
      <c r="AB248" s="65"/>
    </row>
    <row r="249" spans="19:28" x14ac:dyDescent="0.2">
      <c r="S249" s="110"/>
      <c r="Y249" s="49"/>
      <c r="AB249" s="65"/>
    </row>
    <row r="250" spans="19:28" x14ac:dyDescent="0.2">
      <c r="S250" s="110"/>
      <c r="Y250" s="49"/>
      <c r="AB250" s="65"/>
    </row>
    <row r="251" spans="19:28" x14ac:dyDescent="0.2">
      <c r="S251" s="110"/>
      <c r="Y251" s="49"/>
      <c r="AB251" s="65"/>
    </row>
    <row r="252" spans="19:28" x14ac:dyDescent="0.2">
      <c r="S252" s="110"/>
      <c r="Y252" s="49"/>
      <c r="AB252" s="65"/>
    </row>
    <row r="253" spans="19:28" x14ac:dyDescent="0.2">
      <c r="S253" s="110"/>
      <c r="Y253" s="49"/>
      <c r="AB253" s="65"/>
    </row>
    <row r="254" spans="19:28" x14ac:dyDescent="0.2">
      <c r="S254" s="110"/>
      <c r="Y254" s="49"/>
      <c r="AB254" s="65"/>
    </row>
    <row r="255" spans="19:28" x14ac:dyDescent="0.2">
      <c r="S255" s="110"/>
      <c r="Y255" s="49"/>
      <c r="AB255" s="65"/>
    </row>
    <row r="256" spans="19:28" x14ac:dyDescent="0.2">
      <c r="S256" s="110"/>
      <c r="Y256" s="49"/>
      <c r="AB256" s="65"/>
    </row>
    <row r="257" spans="19:28" x14ac:dyDescent="0.2">
      <c r="S257" s="110"/>
      <c r="Y257" s="49"/>
      <c r="AB257" s="65"/>
    </row>
    <row r="258" spans="19:28" x14ac:dyDescent="0.2">
      <c r="S258" s="110"/>
      <c r="Y258" s="49"/>
      <c r="AB258" s="65"/>
    </row>
    <row r="259" spans="19:28" x14ac:dyDescent="0.2">
      <c r="S259" s="110"/>
      <c r="Y259" s="49"/>
      <c r="AB259" s="65"/>
    </row>
    <row r="260" spans="19:28" x14ac:dyDescent="0.2">
      <c r="S260" s="110"/>
      <c r="Y260" s="49"/>
      <c r="AB260" s="65"/>
    </row>
    <row r="261" spans="19:28" x14ac:dyDescent="0.2">
      <c r="S261" s="110"/>
      <c r="Y261" s="49"/>
      <c r="AB261" s="65"/>
    </row>
    <row r="262" spans="19:28" x14ac:dyDescent="0.2">
      <c r="S262" s="110"/>
      <c r="Y262" s="49"/>
      <c r="AB262" s="65"/>
    </row>
    <row r="263" spans="19:28" x14ac:dyDescent="0.2">
      <c r="S263" s="110"/>
      <c r="Y263" s="49"/>
      <c r="AB263" s="65"/>
    </row>
    <row r="264" spans="19:28" x14ac:dyDescent="0.2">
      <c r="S264" s="110"/>
      <c r="Y264" s="49"/>
      <c r="AB264" s="65"/>
    </row>
    <row r="265" spans="19:28" x14ac:dyDescent="0.2">
      <c r="S265" s="110"/>
      <c r="Y265" s="49"/>
      <c r="AB265" s="65"/>
    </row>
    <row r="266" spans="19:28" x14ac:dyDescent="0.2">
      <c r="S266" s="110"/>
      <c r="Y266" s="49"/>
      <c r="AB266" s="65"/>
    </row>
    <row r="267" spans="19:28" x14ac:dyDescent="0.2">
      <c r="S267" s="110"/>
      <c r="Y267" s="49"/>
      <c r="AB267" s="65"/>
    </row>
    <row r="268" spans="19:28" x14ac:dyDescent="0.2">
      <c r="S268" s="110"/>
      <c r="Y268" s="49"/>
      <c r="AB268" s="65"/>
    </row>
    <row r="269" spans="19:28" x14ac:dyDescent="0.2">
      <c r="S269" s="110"/>
      <c r="Y269" s="49"/>
      <c r="AB269" s="65"/>
    </row>
    <row r="270" spans="19:28" x14ac:dyDescent="0.2">
      <c r="S270" s="110"/>
      <c r="Y270" s="49"/>
      <c r="AB270" s="65"/>
    </row>
    <row r="271" spans="19:28" x14ac:dyDescent="0.2">
      <c r="S271" s="110"/>
      <c r="Y271" s="49"/>
      <c r="AB271" s="65"/>
    </row>
    <row r="272" spans="19:28" x14ac:dyDescent="0.2">
      <c r="S272" s="110"/>
      <c r="Y272" s="49"/>
      <c r="AB272" s="65"/>
    </row>
    <row r="273" spans="19:28" x14ac:dyDescent="0.2">
      <c r="S273" s="110"/>
      <c r="Y273" s="49"/>
      <c r="AB273" s="65"/>
    </row>
    <row r="274" spans="19:28" x14ac:dyDescent="0.2">
      <c r="S274" s="110"/>
      <c r="Y274" s="49"/>
      <c r="AB274" s="65"/>
    </row>
    <row r="275" spans="19:28" x14ac:dyDescent="0.2">
      <c r="S275" s="110"/>
      <c r="Y275" s="49"/>
      <c r="AB275" s="65"/>
    </row>
    <row r="276" spans="19:28" x14ac:dyDescent="0.2">
      <c r="S276" s="110"/>
      <c r="Y276" s="49"/>
      <c r="AB276" s="65"/>
    </row>
    <row r="277" spans="19:28" x14ac:dyDescent="0.2">
      <c r="S277" s="110"/>
      <c r="Y277" s="49"/>
      <c r="AB277" s="65"/>
    </row>
    <row r="278" spans="19:28" x14ac:dyDescent="0.2">
      <c r="S278" s="110"/>
      <c r="Y278" s="49"/>
      <c r="AB278" s="65"/>
    </row>
    <row r="279" spans="19:28" x14ac:dyDescent="0.2">
      <c r="S279" s="110"/>
      <c r="Y279" s="49"/>
      <c r="AB279" s="65"/>
    </row>
    <row r="280" spans="19:28" x14ac:dyDescent="0.2">
      <c r="S280" s="110"/>
      <c r="Y280" s="49"/>
      <c r="AB280" s="65"/>
    </row>
    <row r="281" spans="19:28" x14ac:dyDescent="0.2">
      <c r="S281" s="110"/>
      <c r="Y281" s="49"/>
      <c r="AB281" s="65"/>
    </row>
    <row r="282" spans="19:28" x14ac:dyDescent="0.2">
      <c r="S282" s="110"/>
      <c r="Y282" s="49"/>
      <c r="AB282" s="65"/>
    </row>
    <row r="283" spans="19:28" x14ac:dyDescent="0.2">
      <c r="S283" s="110"/>
      <c r="Y283" s="49"/>
      <c r="AB283" s="65"/>
    </row>
    <row r="284" spans="19:28" x14ac:dyDescent="0.2">
      <c r="S284" s="110"/>
      <c r="Y284" s="49"/>
      <c r="AB284" s="65"/>
    </row>
    <row r="285" spans="19:28" x14ac:dyDescent="0.2">
      <c r="S285" s="110"/>
      <c r="Y285" s="49"/>
      <c r="AB285" s="65"/>
    </row>
    <row r="286" spans="19:28" x14ac:dyDescent="0.2">
      <c r="S286" s="110"/>
      <c r="Y286" s="49"/>
      <c r="AB286" s="65"/>
    </row>
    <row r="287" spans="19:28" x14ac:dyDescent="0.2">
      <c r="S287" s="110"/>
      <c r="Y287" s="49"/>
      <c r="AB287" s="65"/>
    </row>
    <row r="288" spans="19:28" x14ac:dyDescent="0.2">
      <c r="S288" s="110"/>
      <c r="Y288" s="49"/>
      <c r="AB288" s="65"/>
    </row>
    <row r="289" spans="19:28" x14ac:dyDescent="0.2">
      <c r="S289" s="110"/>
      <c r="Y289" s="49"/>
      <c r="AB289" s="65"/>
    </row>
    <row r="290" spans="19:28" x14ac:dyDescent="0.2">
      <c r="S290" s="110"/>
      <c r="Y290" s="49"/>
      <c r="AB290" s="65"/>
    </row>
    <row r="291" spans="19:28" x14ac:dyDescent="0.2">
      <c r="S291" s="110"/>
      <c r="Y291" s="49"/>
      <c r="AB291" s="65"/>
    </row>
    <row r="292" spans="19:28" x14ac:dyDescent="0.2">
      <c r="S292" s="110"/>
      <c r="Y292" s="49"/>
      <c r="AB292" s="65"/>
    </row>
    <row r="293" spans="19:28" x14ac:dyDescent="0.2">
      <c r="S293" s="110"/>
      <c r="Y293" s="49"/>
      <c r="AB293" s="65"/>
    </row>
    <row r="294" spans="19:28" x14ac:dyDescent="0.2">
      <c r="S294" s="110"/>
      <c r="Y294" s="49"/>
      <c r="AB294" s="65"/>
    </row>
    <row r="295" spans="19:28" x14ac:dyDescent="0.2">
      <c r="S295" s="110"/>
      <c r="Y295" s="49"/>
      <c r="AB295" s="65"/>
    </row>
    <row r="296" spans="19:28" x14ac:dyDescent="0.2">
      <c r="S296" s="110"/>
      <c r="Y296" s="49"/>
      <c r="AB296" s="65"/>
    </row>
    <row r="297" spans="19:28" x14ac:dyDescent="0.2">
      <c r="S297" s="110"/>
      <c r="Y297" s="49"/>
      <c r="AB297" s="65"/>
    </row>
    <row r="298" spans="19:28" x14ac:dyDescent="0.2">
      <c r="S298" s="110"/>
      <c r="Y298" s="49"/>
      <c r="AB298" s="65"/>
    </row>
    <row r="299" spans="19:28" x14ac:dyDescent="0.2">
      <c r="S299" s="110"/>
      <c r="Y299" s="49"/>
      <c r="AB299" s="65"/>
    </row>
    <row r="300" spans="19:28" x14ac:dyDescent="0.2">
      <c r="S300" s="110"/>
      <c r="Y300" s="49"/>
      <c r="AB300" s="65"/>
    </row>
    <row r="301" spans="19:28" x14ac:dyDescent="0.2">
      <c r="S301" s="110"/>
      <c r="Y301" s="49"/>
      <c r="AB301" s="65"/>
    </row>
    <row r="302" spans="19:28" x14ac:dyDescent="0.2">
      <c r="S302" s="110"/>
      <c r="Y302" s="49"/>
      <c r="AB302" s="65"/>
    </row>
    <row r="303" spans="19:28" x14ac:dyDescent="0.2">
      <c r="S303" s="110"/>
      <c r="Y303" s="49"/>
      <c r="AB303" s="65"/>
    </row>
    <row r="304" spans="19:28" x14ac:dyDescent="0.2">
      <c r="S304" s="110"/>
      <c r="Y304" s="49"/>
      <c r="AB304" s="65"/>
    </row>
    <row r="305" spans="19:28" x14ac:dyDescent="0.2">
      <c r="S305" s="110"/>
      <c r="Y305" s="49"/>
      <c r="AB305" s="65"/>
    </row>
    <row r="306" spans="19:28" x14ac:dyDescent="0.2">
      <c r="S306" s="110"/>
      <c r="Y306" s="49"/>
      <c r="AB306" s="65"/>
    </row>
    <row r="307" spans="19:28" x14ac:dyDescent="0.2">
      <c r="S307" s="110"/>
      <c r="Y307" s="49"/>
      <c r="AB307" s="65"/>
    </row>
    <row r="308" spans="19:28" x14ac:dyDescent="0.2">
      <c r="S308" s="110"/>
      <c r="Y308" s="49"/>
      <c r="AB308" s="65"/>
    </row>
    <row r="309" spans="19:28" x14ac:dyDescent="0.2">
      <c r="S309" s="110"/>
      <c r="Y309" s="49"/>
      <c r="AB309" s="65"/>
    </row>
    <row r="310" spans="19:28" x14ac:dyDescent="0.2">
      <c r="S310" s="110"/>
      <c r="Y310" s="49"/>
      <c r="AB310" s="65"/>
    </row>
    <row r="311" spans="19:28" x14ac:dyDescent="0.2">
      <c r="S311" s="110"/>
      <c r="Y311" s="49"/>
      <c r="AB311" s="65"/>
    </row>
    <row r="312" spans="19:28" x14ac:dyDescent="0.2">
      <c r="S312" s="110"/>
      <c r="Y312" s="49"/>
      <c r="AB312" s="65"/>
    </row>
    <row r="313" spans="19:28" x14ac:dyDescent="0.2">
      <c r="S313" s="110"/>
      <c r="Y313" s="49"/>
      <c r="AB313" s="65"/>
    </row>
    <row r="314" spans="19:28" x14ac:dyDescent="0.2">
      <c r="S314" s="110"/>
      <c r="Y314" s="49"/>
      <c r="AB314" s="65"/>
    </row>
    <row r="315" spans="19:28" x14ac:dyDescent="0.2">
      <c r="S315" s="110"/>
      <c r="Y315" s="49"/>
      <c r="AB315" s="65"/>
    </row>
    <row r="316" spans="19:28" x14ac:dyDescent="0.2">
      <c r="S316" s="110"/>
      <c r="Y316" s="49"/>
      <c r="AB316" s="65"/>
    </row>
    <row r="317" spans="19:28" x14ac:dyDescent="0.2">
      <c r="S317" s="110"/>
      <c r="Y317" s="49"/>
      <c r="AB317" s="65"/>
    </row>
    <row r="318" spans="19:28" x14ac:dyDescent="0.2">
      <c r="S318" s="110"/>
      <c r="Y318" s="49"/>
      <c r="AB318" s="65"/>
    </row>
    <row r="319" spans="19:28" x14ac:dyDescent="0.2">
      <c r="S319" s="110"/>
      <c r="Y319" s="49"/>
      <c r="AB319" s="65"/>
    </row>
    <row r="320" spans="19:28" x14ac:dyDescent="0.2">
      <c r="S320" s="110"/>
      <c r="Y320" s="49"/>
      <c r="AB320" s="65"/>
    </row>
    <row r="321" spans="19:28" x14ac:dyDescent="0.2">
      <c r="S321" s="110"/>
      <c r="Y321" s="49"/>
      <c r="AB321" s="65"/>
    </row>
    <row r="322" spans="19:28" x14ac:dyDescent="0.2">
      <c r="S322" s="110"/>
      <c r="Y322" s="49"/>
      <c r="AB322" s="65"/>
    </row>
    <row r="323" spans="19:28" x14ac:dyDescent="0.2">
      <c r="S323" s="110"/>
      <c r="Y323" s="49"/>
      <c r="AB323" s="65"/>
    </row>
    <row r="324" spans="19:28" x14ac:dyDescent="0.2">
      <c r="S324" s="110"/>
      <c r="Y324" s="49"/>
      <c r="AB324" s="65"/>
    </row>
    <row r="325" spans="19:28" x14ac:dyDescent="0.2">
      <c r="S325" s="110"/>
      <c r="Y325" s="49"/>
      <c r="AB325" s="65"/>
    </row>
    <row r="326" spans="19:28" x14ac:dyDescent="0.2">
      <c r="S326" s="110"/>
      <c r="Y326" s="49"/>
      <c r="AB326" s="65"/>
    </row>
    <row r="327" spans="19:28" x14ac:dyDescent="0.2">
      <c r="S327" s="110"/>
      <c r="Y327" s="49"/>
      <c r="AB327" s="65"/>
    </row>
    <row r="328" spans="19:28" x14ac:dyDescent="0.2">
      <c r="S328" s="110"/>
      <c r="Y328" s="49"/>
      <c r="AB328" s="65"/>
    </row>
    <row r="329" spans="19:28" x14ac:dyDescent="0.2">
      <c r="S329" s="110"/>
      <c r="Y329" s="49"/>
      <c r="AB329" s="65"/>
    </row>
    <row r="330" spans="19:28" x14ac:dyDescent="0.2">
      <c r="S330" s="110"/>
      <c r="Y330" s="49"/>
      <c r="AB330" s="65"/>
    </row>
    <row r="331" spans="19:28" x14ac:dyDescent="0.2">
      <c r="S331" s="110"/>
      <c r="Y331" s="49"/>
      <c r="AB331" s="65"/>
    </row>
    <row r="332" spans="19:28" x14ac:dyDescent="0.2">
      <c r="S332" s="110"/>
      <c r="Y332" s="49"/>
      <c r="AB332" s="65"/>
    </row>
    <row r="333" spans="19:28" x14ac:dyDescent="0.2">
      <c r="S333" s="110"/>
      <c r="Y333" s="49"/>
      <c r="AB333" s="65"/>
    </row>
    <row r="334" spans="19:28" x14ac:dyDescent="0.2">
      <c r="S334" s="110"/>
      <c r="Y334" s="49"/>
      <c r="AB334" s="65"/>
    </row>
    <row r="335" spans="19:28" x14ac:dyDescent="0.2">
      <c r="S335" s="110"/>
      <c r="Y335" s="49"/>
      <c r="AB335" s="65"/>
    </row>
    <row r="336" spans="19:28" x14ac:dyDescent="0.2">
      <c r="S336" s="110"/>
      <c r="Y336" s="49"/>
      <c r="AB336" s="65"/>
    </row>
    <row r="337" spans="19:28" x14ac:dyDescent="0.2">
      <c r="S337" s="110"/>
      <c r="Y337" s="49"/>
      <c r="AB337" s="65"/>
    </row>
    <row r="338" spans="19:28" x14ac:dyDescent="0.2">
      <c r="S338" s="110"/>
      <c r="Y338" s="49"/>
      <c r="AB338" s="65"/>
    </row>
    <row r="339" spans="19:28" x14ac:dyDescent="0.2">
      <c r="S339" s="110"/>
      <c r="Y339" s="49"/>
      <c r="AB339" s="65"/>
    </row>
    <row r="340" spans="19:28" x14ac:dyDescent="0.2">
      <c r="S340" s="110"/>
      <c r="Y340" s="49"/>
      <c r="AB340" s="65"/>
    </row>
    <row r="341" spans="19:28" x14ac:dyDescent="0.2">
      <c r="S341" s="110"/>
      <c r="Y341" s="49"/>
      <c r="AB341" s="65"/>
    </row>
    <row r="342" spans="19:28" x14ac:dyDescent="0.2">
      <c r="S342" s="110"/>
      <c r="Y342" s="49"/>
      <c r="AB342" s="65"/>
    </row>
    <row r="343" spans="19:28" x14ac:dyDescent="0.2">
      <c r="S343" s="110"/>
      <c r="Y343" s="49"/>
      <c r="AB343" s="65"/>
    </row>
    <row r="344" spans="19:28" x14ac:dyDescent="0.2">
      <c r="S344" s="110"/>
      <c r="Y344" s="49"/>
      <c r="AB344" s="65"/>
    </row>
    <row r="345" spans="19:28" x14ac:dyDescent="0.2">
      <c r="S345" s="110"/>
      <c r="Y345" s="49"/>
      <c r="AB345" s="65"/>
    </row>
    <row r="346" spans="19:28" x14ac:dyDescent="0.2">
      <c r="S346" s="110"/>
      <c r="Y346" s="49"/>
      <c r="AB346" s="65"/>
    </row>
    <row r="347" spans="19:28" x14ac:dyDescent="0.2">
      <c r="S347" s="110"/>
      <c r="Y347" s="49"/>
      <c r="AB347" s="65"/>
    </row>
    <row r="348" spans="19:28" x14ac:dyDescent="0.2">
      <c r="S348" s="110"/>
      <c r="Y348" s="49"/>
      <c r="AB348" s="65"/>
    </row>
    <row r="349" spans="19:28" x14ac:dyDescent="0.2">
      <c r="S349" s="110"/>
      <c r="Y349" s="49"/>
      <c r="AB349" s="65"/>
    </row>
    <row r="350" spans="19:28" x14ac:dyDescent="0.2">
      <c r="S350" s="110"/>
      <c r="Y350" s="49"/>
      <c r="AB350" s="65"/>
    </row>
    <row r="351" spans="19:28" x14ac:dyDescent="0.2">
      <c r="S351" s="110"/>
      <c r="Y351" s="49"/>
      <c r="AB351" s="65"/>
    </row>
    <row r="352" spans="19:28" x14ac:dyDescent="0.2">
      <c r="S352" s="110"/>
      <c r="Y352" s="49"/>
      <c r="AB352" s="65"/>
    </row>
    <row r="353" spans="19:28" x14ac:dyDescent="0.2">
      <c r="S353" s="110"/>
      <c r="Y353" s="49"/>
      <c r="AB353" s="65"/>
    </row>
    <row r="354" spans="19:28" x14ac:dyDescent="0.2">
      <c r="S354" s="110"/>
      <c r="Y354" s="49"/>
      <c r="AB354" s="65"/>
    </row>
    <row r="355" spans="19:28" x14ac:dyDescent="0.2">
      <c r="S355" s="110"/>
      <c r="Y355" s="49"/>
      <c r="AB355" s="65"/>
    </row>
    <row r="356" spans="19:28" x14ac:dyDescent="0.2">
      <c r="S356" s="110"/>
      <c r="Y356" s="49"/>
      <c r="AB356" s="65"/>
    </row>
    <row r="357" spans="19:28" x14ac:dyDescent="0.2">
      <c r="S357" s="110"/>
    </row>
    <row r="358" spans="19:28" x14ac:dyDescent="0.2">
      <c r="S358" s="110"/>
    </row>
    <row r="359" spans="19:28" x14ac:dyDescent="0.2">
      <c r="S359" s="110"/>
    </row>
    <row r="360" spans="19:28" x14ac:dyDescent="0.2">
      <c r="S360" s="110"/>
    </row>
    <row r="361" spans="19:28" x14ac:dyDescent="0.2">
      <c r="S361" s="110"/>
    </row>
    <row r="362" spans="19:28" x14ac:dyDescent="0.2">
      <c r="S362" s="110"/>
    </row>
    <row r="363" spans="19:28" x14ac:dyDescent="0.2">
      <c r="S363" s="110"/>
    </row>
    <row r="364" spans="19:28" x14ac:dyDescent="0.2">
      <c r="S364" s="110"/>
    </row>
    <row r="365" spans="19:28" x14ac:dyDescent="0.2">
      <c r="S365" s="110"/>
    </row>
    <row r="366" spans="19:28" x14ac:dyDescent="0.2">
      <c r="S366" s="110"/>
    </row>
    <row r="367" spans="19:28" x14ac:dyDescent="0.2">
      <c r="S367" s="110"/>
    </row>
    <row r="368" spans="19:28" x14ac:dyDescent="0.2">
      <c r="S368" s="110"/>
    </row>
    <row r="369" spans="19:19" x14ac:dyDescent="0.2">
      <c r="S369" s="110"/>
    </row>
    <row r="370" spans="19:19" x14ac:dyDescent="0.2">
      <c r="S370" s="110"/>
    </row>
    <row r="371" spans="19:19" x14ac:dyDescent="0.2">
      <c r="S371" s="110"/>
    </row>
    <row r="372" spans="19:19" x14ac:dyDescent="0.2">
      <c r="S372" s="110"/>
    </row>
    <row r="373" spans="19:19" x14ac:dyDescent="0.2">
      <c r="S373" s="110"/>
    </row>
    <row r="374" spans="19:19" x14ac:dyDescent="0.2">
      <c r="S374" s="110"/>
    </row>
    <row r="375" spans="19:19" x14ac:dyDescent="0.2">
      <c r="S375" s="110"/>
    </row>
    <row r="376" spans="19:19" x14ac:dyDescent="0.2">
      <c r="S376" s="110"/>
    </row>
    <row r="377" spans="19:19" x14ac:dyDescent="0.2">
      <c r="S377" s="110"/>
    </row>
    <row r="378" spans="19:19" x14ac:dyDescent="0.2">
      <c r="S378" s="110"/>
    </row>
    <row r="379" spans="19:19" x14ac:dyDescent="0.2">
      <c r="S379" s="110"/>
    </row>
  </sheetData>
  <sheetProtection password="9E26" sheet="1" autoFilter="0" pivotTables="0"/>
  <autoFilter ref="A10:AF189"/>
  <mergeCells count="7">
    <mergeCell ref="Y9:AB9"/>
    <mergeCell ref="M9:P9"/>
    <mergeCell ref="D9:H9"/>
    <mergeCell ref="I9:L9"/>
    <mergeCell ref="AC9:AF9"/>
    <mergeCell ref="U9:X9"/>
    <mergeCell ref="Q9:T9"/>
  </mergeCells>
  <phoneticPr fontId="1" type="noConversion"/>
  <pageMargins left="0.75" right="0.75" top="1" bottom="1" header="0" footer="0"/>
  <pageSetup orientation="portrait" horizontalDpi="4294967293" vertic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workbookViewId="0">
      <selection activeCell="B34" sqref="B34"/>
    </sheetView>
  </sheetViews>
  <sheetFormatPr baseColWidth="10" defaultRowHeight="12.75" x14ac:dyDescent="0.2"/>
  <cols>
    <col min="1" max="1" width="41" customWidth="1"/>
    <col min="2" max="9" width="12" customWidth="1"/>
    <col min="10" max="10" width="12" bestFit="1" customWidth="1"/>
  </cols>
  <sheetData>
    <row r="1" spans="1:9" x14ac:dyDescent="0.2">
      <c r="A1" s="4" t="s">
        <v>84</v>
      </c>
      <c r="B1" s="4" t="s">
        <v>0</v>
      </c>
      <c r="C1" s="2"/>
      <c r="D1" s="2"/>
      <c r="E1" s="2"/>
      <c r="F1" s="2"/>
      <c r="G1" s="2"/>
      <c r="H1" s="2"/>
      <c r="I1" s="3"/>
    </row>
    <row r="2" spans="1:9" x14ac:dyDescent="0.2">
      <c r="A2" s="4" t="s">
        <v>62</v>
      </c>
      <c r="B2" s="1" t="s">
        <v>41</v>
      </c>
      <c r="C2" s="9" t="s">
        <v>2</v>
      </c>
      <c r="D2" s="9" t="s">
        <v>37</v>
      </c>
      <c r="E2" s="9" t="s">
        <v>38</v>
      </c>
      <c r="F2" s="9" t="s">
        <v>3</v>
      </c>
      <c r="G2" s="9" t="s">
        <v>40</v>
      </c>
      <c r="H2" s="9" t="s">
        <v>39</v>
      </c>
      <c r="I2" s="5" t="s">
        <v>20</v>
      </c>
    </row>
    <row r="3" spans="1:9" x14ac:dyDescent="0.2">
      <c r="A3" s="1">
        <v>1987</v>
      </c>
      <c r="B3" s="10"/>
      <c r="C3" s="11">
        <v>5207.8679425999999</v>
      </c>
      <c r="D3" s="11">
        <v>3931.6018518999999</v>
      </c>
      <c r="E3" s="11"/>
      <c r="F3" s="11">
        <v>3829.0554216999999</v>
      </c>
      <c r="G3" s="11"/>
      <c r="H3" s="11">
        <v>3290.6301370000001</v>
      </c>
      <c r="I3" s="7">
        <v>4064.7888383</v>
      </c>
    </row>
    <row r="4" spans="1:9" x14ac:dyDescent="0.2">
      <c r="A4" s="86">
        <v>1988</v>
      </c>
      <c r="B4" s="12"/>
      <c r="C4" s="13">
        <v>5397.8488283999995</v>
      </c>
      <c r="D4" s="13">
        <v>4203.1287129000002</v>
      </c>
      <c r="E4" s="13">
        <v>3839.7833332999999</v>
      </c>
      <c r="F4" s="13">
        <v>3940.9014084999999</v>
      </c>
      <c r="G4" s="13"/>
      <c r="H4" s="13">
        <v>3130.4180790999999</v>
      </c>
      <c r="I4" s="8">
        <v>4102.4160724399999</v>
      </c>
    </row>
    <row r="5" spans="1:9" x14ac:dyDescent="0.2">
      <c r="A5" s="86">
        <v>1989</v>
      </c>
      <c r="B5" s="12">
        <v>4802.7741935000004</v>
      </c>
      <c r="C5" s="13">
        <v>5388.5461095000001</v>
      </c>
      <c r="D5" s="13">
        <v>4183.1889400999999</v>
      </c>
      <c r="E5" s="13"/>
      <c r="F5" s="13">
        <v>4112.1274961999998</v>
      </c>
      <c r="G5" s="13"/>
      <c r="H5" s="13">
        <v>3247.9841270000002</v>
      </c>
      <c r="I5" s="8">
        <v>4346.9241732600003</v>
      </c>
    </row>
    <row r="6" spans="1:9" x14ac:dyDescent="0.2">
      <c r="A6" s="86">
        <v>1990</v>
      </c>
      <c r="B6" s="12">
        <v>5235.4814815</v>
      </c>
      <c r="C6" s="13">
        <v>5620.5245508999997</v>
      </c>
      <c r="D6" s="13">
        <v>4221.4093264000003</v>
      </c>
      <c r="E6" s="13">
        <v>4334.0434783000001</v>
      </c>
      <c r="F6" s="13">
        <v>4185.7842324000003</v>
      </c>
      <c r="G6" s="13"/>
      <c r="H6" s="13">
        <v>3522.82</v>
      </c>
      <c r="I6" s="8">
        <v>4520.010511583333</v>
      </c>
    </row>
    <row r="7" spans="1:9" x14ac:dyDescent="0.2">
      <c r="A7" s="86">
        <v>1991</v>
      </c>
      <c r="B7" s="12">
        <v>5034.5384615000003</v>
      </c>
      <c r="C7" s="13">
        <v>5543.1315641000001</v>
      </c>
      <c r="D7" s="13">
        <v>4104.9471947000002</v>
      </c>
      <c r="E7" s="13">
        <v>4316.8313252999997</v>
      </c>
      <c r="F7" s="13">
        <v>4329.5185644000003</v>
      </c>
      <c r="G7" s="13"/>
      <c r="H7" s="13">
        <v>3733.6559999999999</v>
      </c>
      <c r="I7" s="8">
        <v>4510.4371849999998</v>
      </c>
    </row>
    <row r="8" spans="1:9" x14ac:dyDescent="0.2">
      <c r="A8" s="86">
        <v>1992</v>
      </c>
      <c r="B8" s="12">
        <v>5190.7111111000004</v>
      </c>
      <c r="C8" s="13">
        <v>5712.7735939000004</v>
      </c>
      <c r="D8" s="13">
        <v>4334.4939023999996</v>
      </c>
      <c r="E8" s="13">
        <v>4749.8260870000004</v>
      </c>
      <c r="F8" s="13">
        <v>4348.2144350999997</v>
      </c>
      <c r="G8" s="13"/>
      <c r="H8" s="13">
        <v>3715.9937107000001</v>
      </c>
      <c r="I8" s="8">
        <v>4675.3354733666665</v>
      </c>
    </row>
    <row r="9" spans="1:9" x14ac:dyDescent="0.2">
      <c r="A9" s="86">
        <v>1993</v>
      </c>
      <c r="B9" s="12">
        <v>5007.0337079000001</v>
      </c>
      <c r="C9" s="13">
        <v>5797.0804598000004</v>
      </c>
      <c r="D9" s="13">
        <v>4472.6432584000004</v>
      </c>
      <c r="E9" s="13">
        <v>5015.0887849999999</v>
      </c>
      <c r="F9" s="13">
        <v>4305.4201753999996</v>
      </c>
      <c r="G9" s="13"/>
      <c r="H9" s="13">
        <v>3334.2035397999998</v>
      </c>
      <c r="I9" s="8">
        <v>4655.2449877166664</v>
      </c>
    </row>
    <row r="10" spans="1:9" x14ac:dyDescent="0.2">
      <c r="A10" s="86">
        <v>1994</v>
      </c>
      <c r="B10" s="12">
        <v>5201.5789474000003</v>
      </c>
      <c r="C10" s="13">
        <v>5926.5997464000002</v>
      </c>
      <c r="D10" s="13">
        <v>4463.7181069999997</v>
      </c>
      <c r="E10" s="13">
        <v>4976.3757224999999</v>
      </c>
      <c r="F10" s="13">
        <v>4317.5554694000002</v>
      </c>
      <c r="G10" s="13"/>
      <c r="H10" s="13">
        <v>4001.7159090999999</v>
      </c>
      <c r="I10" s="8">
        <v>4814.5906503000006</v>
      </c>
    </row>
    <row r="11" spans="1:9" x14ac:dyDescent="0.2">
      <c r="A11" s="86">
        <v>1995</v>
      </c>
      <c r="B11" s="12">
        <v>5279.9705881999998</v>
      </c>
      <c r="C11" s="13">
        <v>6103.8999217999999</v>
      </c>
      <c r="D11" s="13">
        <v>4657.8885713999998</v>
      </c>
      <c r="E11" s="13">
        <v>5101.5822785</v>
      </c>
      <c r="F11" s="13">
        <v>4589.8075898999996</v>
      </c>
      <c r="G11" s="13"/>
      <c r="H11" s="13">
        <v>4687.5540541</v>
      </c>
      <c r="I11" s="8">
        <v>5070.1171673166664</v>
      </c>
    </row>
    <row r="12" spans="1:9" x14ac:dyDescent="0.2">
      <c r="A12" s="86">
        <v>1996</v>
      </c>
      <c r="B12" s="12">
        <v>5280.7475727999999</v>
      </c>
      <c r="C12" s="13">
        <v>6264.0492901999996</v>
      </c>
      <c r="D12" s="13">
        <v>4503.9823204000004</v>
      </c>
      <c r="E12" s="13">
        <v>5205.0387930999996</v>
      </c>
      <c r="F12" s="13">
        <v>4682.2787080999997</v>
      </c>
      <c r="G12" s="13"/>
      <c r="H12" s="13">
        <v>4659.0404040000003</v>
      </c>
      <c r="I12" s="8">
        <v>5099.1895147666664</v>
      </c>
    </row>
    <row r="13" spans="1:9" x14ac:dyDescent="0.2">
      <c r="A13" s="86">
        <v>1997</v>
      </c>
      <c r="B13" s="12">
        <v>5414.0813952999997</v>
      </c>
      <c r="C13" s="13">
        <v>6280.3684976000004</v>
      </c>
      <c r="D13" s="13">
        <v>4633.3464646000002</v>
      </c>
      <c r="E13" s="13">
        <v>5259.8657407000001</v>
      </c>
      <c r="F13" s="13">
        <v>4659.4011461</v>
      </c>
      <c r="G13" s="13"/>
      <c r="H13" s="13">
        <v>4363.5411764999999</v>
      </c>
      <c r="I13" s="8">
        <v>5101.7674034666661</v>
      </c>
    </row>
    <row r="14" spans="1:9" x14ac:dyDescent="0.2">
      <c r="A14" s="86">
        <v>1998</v>
      </c>
      <c r="B14" s="12">
        <v>5639.8271605</v>
      </c>
      <c r="C14" s="13">
        <v>6328.6649094000004</v>
      </c>
      <c r="D14" s="13">
        <v>4581.5067681999999</v>
      </c>
      <c r="E14" s="13">
        <v>5130.0301724000001</v>
      </c>
      <c r="F14" s="13">
        <v>4751.2979719000004</v>
      </c>
      <c r="G14" s="13"/>
      <c r="H14" s="13">
        <v>4584.8582677000004</v>
      </c>
      <c r="I14" s="8">
        <v>5169.3642083500008</v>
      </c>
    </row>
    <row r="15" spans="1:9" x14ac:dyDescent="0.2">
      <c r="A15" s="86">
        <v>1999</v>
      </c>
      <c r="B15" s="12">
        <v>6138.4470588000004</v>
      </c>
      <c r="C15" s="13">
        <v>6385.8028425000002</v>
      </c>
      <c r="D15" s="13">
        <v>4689.4199854999997</v>
      </c>
      <c r="E15" s="13">
        <v>5094.4542253999998</v>
      </c>
      <c r="F15" s="13">
        <v>4731.3783505000001</v>
      </c>
      <c r="G15" s="13"/>
      <c r="H15" s="13">
        <v>4903.7881355999998</v>
      </c>
      <c r="I15" s="8">
        <v>5323.8817663833333</v>
      </c>
    </row>
    <row r="16" spans="1:9" x14ac:dyDescent="0.2">
      <c r="A16" s="86">
        <v>2000</v>
      </c>
      <c r="B16" s="12">
        <v>6350.1730768999996</v>
      </c>
      <c r="C16" s="13">
        <v>6445.5588592000004</v>
      </c>
      <c r="D16" s="13">
        <v>4795.7872340000004</v>
      </c>
      <c r="E16" s="13">
        <v>5168.2838709999996</v>
      </c>
      <c r="F16" s="13">
        <v>4895.4521863999998</v>
      </c>
      <c r="G16" s="13">
        <v>4391.9830507999995</v>
      </c>
      <c r="H16" s="13">
        <v>4698.3214286000002</v>
      </c>
      <c r="I16" s="8">
        <v>5249.3656724142857</v>
      </c>
    </row>
    <row r="17" spans="1:9" x14ac:dyDescent="0.2">
      <c r="A17" s="86">
        <v>2001</v>
      </c>
      <c r="B17" s="12"/>
      <c r="C17" s="13">
        <v>6463.3544730000003</v>
      </c>
      <c r="D17" s="13">
        <v>4823.8839286000002</v>
      </c>
      <c r="E17" s="13">
        <v>5067.1071429000003</v>
      </c>
      <c r="F17" s="13">
        <v>4876.1031745999999</v>
      </c>
      <c r="G17" s="13">
        <v>4332.9807692000004</v>
      </c>
      <c r="H17" s="13">
        <v>4250.6073298000001</v>
      </c>
      <c r="I17" s="8">
        <v>4969.0061363499999</v>
      </c>
    </row>
    <row r="18" spans="1:9" x14ac:dyDescent="0.2">
      <c r="A18" s="86">
        <v>2002</v>
      </c>
      <c r="B18" s="12">
        <v>5491.3333333</v>
      </c>
      <c r="C18" s="13">
        <v>6494.8271930000001</v>
      </c>
      <c r="D18" s="13">
        <v>4841.2272984000001</v>
      </c>
      <c r="E18" s="13">
        <v>4992.7793103000004</v>
      </c>
      <c r="F18" s="13">
        <v>4894.3514169999999</v>
      </c>
      <c r="G18" s="13">
        <v>4327.1170212999996</v>
      </c>
      <c r="H18" s="13">
        <v>4512.3289474000003</v>
      </c>
      <c r="I18" s="8">
        <v>5079.1377886714281</v>
      </c>
    </row>
    <row r="19" spans="1:9" x14ac:dyDescent="0.2">
      <c r="A19" s="86">
        <v>2003</v>
      </c>
      <c r="B19" s="12"/>
      <c r="C19" s="13">
        <v>6587.6134663000003</v>
      </c>
      <c r="D19" s="13">
        <v>4853.2052200999997</v>
      </c>
      <c r="E19" s="13">
        <v>5298.7175324999998</v>
      </c>
      <c r="F19" s="13">
        <v>5011.2752585999997</v>
      </c>
      <c r="G19" s="13">
        <v>4715.5620915</v>
      </c>
      <c r="H19" s="13">
        <v>4747.8321168000002</v>
      </c>
      <c r="I19" s="8">
        <v>5202.3676143000002</v>
      </c>
    </row>
    <row r="20" spans="1:9" x14ac:dyDescent="0.2">
      <c r="A20" s="86">
        <v>2004</v>
      </c>
      <c r="B20" s="12">
        <v>6228.6363635999996</v>
      </c>
      <c r="C20" s="13">
        <v>6678.2297884999998</v>
      </c>
      <c r="D20" s="13">
        <v>4943.1474496000001</v>
      </c>
      <c r="E20" s="13">
        <v>5309.1233243999995</v>
      </c>
      <c r="F20" s="13">
        <v>5149.8849962000004</v>
      </c>
      <c r="G20" s="13">
        <v>4645.9022556</v>
      </c>
      <c r="H20" s="13">
        <v>4857.0936330000004</v>
      </c>
      <c r="I20" s="8">
        <v>5401.716830128571</v>
      </c>
    </row>
    <row r="21" spans="1:9" x14ac:dyDescent="0.2">
      <c r="A21" s="86">
        <v>2005</v>
      </c>
      <c r="B21" s="12"/>
      <c r="C21" s="13">
        <v>6569.6349250000003</v>
      </c>
      <c r="D21" s="13">
        <v>4998.4471298999997</v>
      </c>
      <c r="E21" s="13">
        <v>5131.4856229999996</v>
      </c>
      <c r="F21" s="13">
        <v>4984.6173449999997</v>
      </c>
      <c r="G21" s="13">
        <v>4344.9769231</v>
      </c>
      <c r="H21" s="13">
        <v>4789.5107295999996</v>
      </c>
      <c r="I21" s="8">
        <v>5136.4454459333328</v>
      </c>
    </row>
    <row r="22" spans="1:9" x14ac:dyDescent="0.2">
      <c r="A22" s="86">
        <v>2006</v>
      </c>
      <c r="B22" s="12"/>
      <c r="C22" s="13">
        <v>6753.1877095</v>
      </c>
      <c r="D22" s="13">
        <v>5003.8785196999997</v>
      </c>
      <c r="E22" s="13">
        <v>4948.4398339999998</v>
      </c>
      <c r="F22" s="13">
        <v>5043.3606379000003</v>
      </c>
      <c r="G22" s="13">
        <v>4530.6772152000003</v>
      </c>
      <c r="H22" s="13">
        <v>4338.6781609</v>
      </c>
      <c r="I22" s="8">
        <v>5103.0370128666664</v>
      </c>
    </row>
    <row r="23" spans="1:9" x14ac:dyDescent="0.2">
      <c r="A23" s="86">
        <v>2007</v>
      </c>
      <c r="B23" s="12"/>
      <c r="C23" s="13">
        <v>6934.2075527999996</v>
      </c>
      <c r="D23" s="13">
        <v>5040.8335315000004</v>
      </c>
      <c r="E23" s="13">
        <v>4885.2974359</v>
      </c>
      <c r="F23" s="13">
        <v>5106.6256664000002</v>
      </c>
      <c r="G23" s="13">
        <v>4731.8391959999999</v>
      </c>
      <c r="H23" s="13">
        <v>4253.9292034999999</v>
      </c>
      <c r="I23" s="8">
        <v>5158.7887643499998</v>
      </c>
    </row>
    <row r="24" spans="1:9" x14ac:dyDescent="0.2">
      <c r="A24" s="86">
        <v>2008</v>
      </c>
      <c r="B24" s="12"/>
      <c r="C24" s="13">
        <v>6971.5298013000001</v>
      </c>
      <c r="D24" s="13">
        <v>5085.5352609000001</v>
      </c>
      <c r="E24" s="13">
        <v>5043.9073171</v>
      </c>
      <c r="F24" s="13">
        <v>5123.3894571000001</v>
      </c>
      <c r="G24" s="13">
        <v>4911.7611110999997</v>
      </c>
      <c r="H24" s="13">
        <v>4869.0354610000004</v>
      </c>
      <c r="I24" s="8">
        <v>5334.1930680833329</v>
      </c>
    </row>
    <row r="25" spans="1:9" x14ac:dyDescent="0.2">
      <c r="A25" s="86">
        <v>2009</v>
      </c>
      <c r="B25" s="12"/>
      <c r="C25" s="13">
        <v>7041.9061358999998</v>
      </c>
      <c r="D25" s="13">
        <v>5120.9173425999998</v>
      </c>
      <c r="E25" s="13">
        <v>5297.1868132</v>
      </c>
      <c r="F25" s="13">
        <v>5280.1132765000002</v>
      </c>
      <c r="G25" s="13">
        <v>4839.9942197</v>
      </c>
      <c r="H25" s="13">
        <v>4597.7046979999996</v>
      </c>
      <c r="I25" s="8">
        <v>5362.9704143166664</v>
      </c>
    </row>
    <row r="26" spans="1:9" x14ac:dyDescent="0.2">
      <c r="A26" s="86">
        <v>2010</v>
      </c>
      <c r="B26" s="12"/>
      <c r="C26" s="13">
        <v>7275.1846214999996</v>
      </c>
      <c r="D26" s="13">
        <v>5149.2212669999999</v>
      </c>
      <c r="E26" s="13">
        <v>5353.6486486000003</v>
      </c>
      <c r="F26" s="13">
        <v>5425.1432384</v>
      </c>
      <c r="G26" s="13">
        <v>5226.0540541</v>
      </c>
      <c r="H26" s="13">
        <v>5596.8085105999999</v>
      </c>
      <c r="I26" s="8">
        <v>5671.0100567</v>
      </c>
    </row>
    <row r="27" spans="1:9" x14ac:dyDescent="0.2">
      <c r="A27" s="86">
        <v>2011</v>
      </c>
      <c r="B27" s="12"/>
      <c r="C27" s="13">
        <v>7512.9047283</v>
      </c>
      <c r="D27" s="13">
        <v>5615.6359687000004</v>
      </c>
      <c r="E27" s="13">
        <v>5334.9436619999997</v>
      </c>
      <c r="F27" s="13">
        <v>5785.9355686999997</v>
      </c>
      <c r="G27" s="13">
        <v>5210.1978022000003</v>
      </c>
      <c r="H27" s="13">
        <v>5703.6296296</v>
      </c>
      <c r="I27" s="8">
        <v>5860.5412265833338</v>
      </c>
    </row>
    <row r="28" spans="1:9" x14ac:dyDescent="0.2">
      <c r="A28" s="86">
        <v>2012</v>
      </c>
      <c r="B28" s="12"/>
      <c r="C28" s="13">
        <v>7457.8149999999996</v>
      </c>
      <c r="D28" s="13">
        <v>5378.5979380999997</v>
      </c>
      <c r="E28" s="13"/>
      <c r="F28" s="13">
        <v>6184.3007519000003</v>
      </c>
      <c r="G28" s="13"/>
      <c r="H28" s="13"/>
      <c r="I28" s="8">
        <v>6340.2378966666656</v>
      </c>
    </row>
    <row r="29" spans="1:9" x14ac:dyDescent="0.2">
      <c r="A29" s="86">
        <v>2013</v>
      </c>
      <c r="B29" s="12"/>
      <c r="C29" s="13"/>
      <c r="D29" s="13"/>
      <c r="E29" s="13"/>
      <c r="F29" s="13"/>
      <c r="G29" s="13"/>
      <c r="H29" s="13"/>
      <c r="I29" s="8"/>
    </row>
    <row r="30" spans="1:9" x14ac:dyDescent="0.2">
      <c r="A30" s="86">
        <v>2014</v>
      </c>
      <c r="B30" s="12"/>
      <c r="C30" s="13"/>
      <c r="D30" s="13"/>
      <c r="E30" s="13"/>
      <c r="F30" s="13"/>
      <c r="G30" s="13"/>
      <c r="H30" s="13"/>
      <c r="I30" s="8"/>
    </row>
    <row r="31" spans="1:9" x14ac:dyDescent="0.2">
      <c r="A31" s="85" t="s">
        <v>20</v>
      </c>
      <c r="B31" s="14">
        <v>5449.6667465928576</v>
      </c>
      <c r="C31" s="15">
        <v>6351.658173515385</v>
      </c>
      <c r="D31" s="15">
        <v>4716.599749730769</v>
      </c>
      <c r="E31" s="15">
        <v>4993.645237234784</v>
      </c>
      <c r="F31" s="15">
        <v>4790.1266901653835</v>
      </c>
      <c r="G31" s="15">
        <v>4684.087142483334</v>
      </c>
      <c r="H31" s="15">
        <v>4335.6673355760004</v>
      </c>
      <c r="I31" s="6">
        <v>5053.0783155039471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Gráficos</vt:lpstr>
      </vt:variant>
      <vt:variant>
        <vt:i4>1</vt:i4>
      </vt:variant>
    </vt:vector>
  </HeadingPairs>
  <TitlesOfParts>
    <vt:vector size="3" baseType="lpstr">
      <vt:lpstr>datos</vt:lpstr>
      <vt:lpstr>Tabla</vt:lpstr>
      <vt:lpstr>Gráfico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BVL</cp:lastModifiedBy>
  <dcterms:created xsi:type="dcterms:W3CDTF">2008-01-24T22:32:01Z</dcterms:created>
  <dcterms:modified xsi:type="dcterms:W3CDTF">2014-09-15T21:20:55Z</dcterms:modified>
</cp:coreProperties>
</file>