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name="datos" sheetId="1" r:id="rId1"/>
    <sheet name="Gráfico" sheetId="23" r:id="rId2"/>
    <sheet name="Tabla" sheetId="22" state="hidden" r:id="rId3"/>
  </sheets>
  <definedNames>
    <definedName name="_xlnm._FilterDatabase" localSheetId="0" hidden="1">datos!$A$10:$AF$189</definedName>
  </definedNames>
  <calcPr calcId="145621"/>
  <pivotCaches>
    <pivotCache cacheId="49" r:id="rId4"/>
  </pivotCaches>
</workbook>
</file>

<file path=xl/calcChain.xml><?xml version="1.0" encoding="utf-8"?>
<calcChain xmlns="http://schemas.openxmlformats.org/spreadsheetml/2006/main">
  <c r="C5" i="1" l="1"/>
  <c r="D5" i="1"/>
  <c r="E5" i="1"/>
  <c r="F5" i="1"/>
  <c r="G5" i="1"/>
  <c r="H5" i="1"/>
  <c r="I5" i="1"/>
  <c r="J5" i="1"/>
  <c r="K5" i="1"/>
  <c r="L5" i="1"/>
  <c r="M5" i="1"/>
  <c r="N5" i="1"/>
  <c r="O5" i="1"/>
  <c r="P5" i="1"/>
  <c r="Q5" i="1"/>
  <c r="R5" i="1"/>
  <c r="S5" i="1"/>
  <c r="T5" i="1"/>
  <c r="U5" i="1"/>
  <c r="V5" i="1"/>
  <c r="W5" i="1"/>
  <c r="X5" i="1"/>
  <c r="Y5" i="1"/>
  <c r="Z5" i="1"/>
  <c r="AA5" i="1"/>
  <c r="AB5" i="1"/>
  <c r="AC5" i="1"/>
  <c r="AD5" i="1"/>
  <c r="AE5" i="1"/>
  <c r="AF5"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alcChain>
</file>

<file path=xl/comments1.xml><?xml version="1.0" encoding="utf-8"?>
<comments xmlns="http://schemas.openxmlformats.org/spreadsheetml/2006/main">
  <authors>
    <author xml:space="preserve"> Bernardo Vargas</author>
  </authors>
  <commentList>
    <comment ref="B5" authorId="0">
      <text>
        <r>
          <rPr>
            <sz val="8"/>
            <color indexed="81"/>
            <rFont val="Tahoma"/>
            <family val="2"/>
          </rPr>
          <t xml:space="preserve">PROMEDIO DEL GRUPO SELECCIONADO ABAJO SEGUN LOS CRITERIOS DEFINIDOS
</t>
        </r>
      </text>
    </comment>
    <comment ref="B6" authorId="0">
      <text>
        <r>
          <rPr>
            <sz val="8"/>
            <color indexed="81"/>
            <rFont val="Tahoma"/>
            <family val="2"/>
          </rPr>
          <t xml:space="preserve">NUMERO DE  AÑOS  EN EL GRUPO SELECCIONADO ABAJO SEGUN LOS CRITERIOS DEFINIDOS
</t>
        </r>
      </text>
    </comment>
    <comment ref="B7" authorId="0">
      <text>
        <r>
          <rPr>
            <sz val="8"/>
            <color indexed="81"/>
            <rFont val="Tahoma"/>
            <family val="2"/>
          </rPr>
          <t xml:space="preserve">VALOR MINIMO ENTRE EL  GRUPO SELECCIONADO ABAJO SEGUN LOS CRITERIOS DEFINIDOS
</t>
        </r>
      </text>
    </comment>
    <comment ref="B8"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Año de Nacimiento</t>
        </r>
      </text>
    </comment>
    <comment ref="C10" authorId="0">
      <text>
        <r>
          <rPr>
            <sz val="8"/>
            <color indexed="81"/>
            <rFont val="Tahoma"/>
            <family val="2"/>
          </rPr>
          <t xml:space="preserve">% de consanguinidad (promedio para las vacas nacidas en este año)
Rango: 0 a 100%
</t>
        </r>
      </text>
    </comment>
    <comment ref="D10" authorId="0">
      <text>
        <r>
          <rPr>
            <sz val="10"/>
            <color indexed="81"/>
            <rFont val="Tahoma"/>
            <family val="2"/>
          </rPr>
          <t xml:space="preserve">Vacas que contribuyeron al cálculo del promedio de producción corregida a 305 d (PC305) para cada año respectivo
</t>
        </r>
      </text>
    </comment>
    <comment ref="E10"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0" authorId="0">
      <text>
        <r>
          <rPr>
            <sz val="8"/>
            <color indexed="81"/>
            <rFont val="Tahoma"/>
            <family val="2"/>
          </rPr>
          <t xml:space="preserve"> Vacas que contribuyeron al cálculo de VC para cada año
*Incluye vacas sin registros de producción</t>
        </r>
      </text>
    </comment>
    <comment ref="G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0" authorId="0">
      <text>
        <r>
          <rPr>
            <sz val="8"/>
            <color indexed="81"/>
            <rFont val="Tahoma"/>
            <family val="2"/>
          </rPr>
          <t xml:space="preserve">% de confiabilidad (promedio para vacas nacidas este año)
Rango: 0 a 100
</t>
        </r>
      </text>
    </comment>
    <comment ref="I10" authorId="0">
      <text>
        <r>
          <rPr>
            <sz val="8"/>
            <color indexed="81"/>
            <rFont val="Tahoma"/>
            <family val="2"/>
          </rPr>
          <t xml:space="preserve">Vacas que contribuyeron al cálculo del promedio de producción corregida a 305 d (PC305) para cada año respectivo
</t>
        </r>
      </text>
    </comment>
    <comment ref="J10" authorId="0">
      <text>
        <r>
          <rPr>
            <sz val="8"/>
            <color indexed="81"/>
            <rFont val="Tahoma"/>
            <family val="2"/>
          </rPr>
          <t xml:space="preserve">kilogramos de producción de grasa a 305 días CORREGIDA por edad y lactancia
*Corrección es a una base de 4 años de edad y tercera lactancia
</t>
        </r>
      </text>
    </comment>
    <comment ref="K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0" authorId="0">
      <text>
        <r>
          <rPr>
            <sz val="8"/>
            <color indexed="81"/>
            <rFont val="Tahoma"/>
            <family val="2"/>
          </rPr>
          <t xml:space="preserve">% de confiabilidad (promedio para vacas nacidas este año)
Rango: 0 a 100
</t>
        </r>
      </text>
    </comment>
    <comment ref="M10" authorId="0">
      <text>
        <r>
          <rPr>
            <sz val="8"/>
            <color indexed="81"/>
            <rFont val="Tahoma"/>
            <family val="2"/>
          </rPr>
          <t xml:space="preserve">Vacas que contribuyeron al cálculo del promedio de producción corregida a 305 d (PC305) para cada año respectivo
</t>
        </r>
      </text>
    </comment>
    <comment ref="N10" authorId="0">
      <text>
        <r>
          <rPr>
            <sz val="8"/>
            <color indexed="81"/>
            <rFont val="Tahoma"/>
            <family val="2"/>
          </rPr>
          <t xml:space="preserve">kilogramos de producción de proteína  a 305 días CORREGIDA por edad y lactancia
*Corrección es a una base de 4 años de edad y tercera lactancia
</t>
        </r>
      </text>
    </comment>
    <comment ref="O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0" authorId="0">
      <text>
        <r>
          <rPr>
            <sz val="8"/>
            <color indexed="81"/>
            <rFont val="Tahoma"/>
            <family val="2"/>
          </rPr>
          <t xml:space="preserve">% de confiabilidad (promedio para vacas nacidas este año)
Rango: 0 a 100
</t>
        </r>
      </text>
    </comment>
    <comment ref="Q10" authorId="0">
      <text>
        <r>
          <rPr>
            <sz val="8"/>
            <color indexed="81"/>
            <rFont val="Tahoma"/>
            <family val="2"/>
          </rPr>
          <t xml:space="preserve">Vacas que contribuyeron al cálculo del promedio de producción corregida a 305 d (PC305) para cada año respectivo
</t>
        </r>
      </text>
    </comment>
    <comment ref="R10" authorId="0">
      <text>
        <r>
          <rPr>
            <sz val="8"/>
            <color indexed="81"/>
            <rFont val="Tahoma"/>
            <family val="2"/>
          </rPr>
          <t xml:space="preserve">kilogramos de producción de sólidos  a 305 días CORREGIDO por edad y lactancia
*Corrección es a una base de 4 años de edad y tercera lactancia
</t>
        </r>
      </text>
    </comment>
    <comment ref="S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0" authorId="0">
      <text>
        <r>
          <rPr>
            <sz val="8"/>
            <color indexed="81"/>
            <rFont val="Tahoma"/>
            <family val="2"/>
          </rPr>
          <t xml:space="preserve">% de confiabilidad (promedio para vacas nacidas este año)
Rango: 0 a 100
</t>
        </r>
      </text>
    </comment>
    <comment ref="U10" authorId="0">
      <text>
        <r>
          <rPr>
            <sz val="10"/>
            <color indexed="81"/>
            <rFont val="Tahoma"/>
            <family val="2"/>
          </rPr>
          <t xml:space="preserve">Vacas que contribuyeron al cálculo del promedio de días abiertos para cada año respectivo
</t>
        </r>
      </text>
    </comment>
    <comment ref="V10" authorId="0">
      <text>
        <r>
          <rPr>
            <b/>
            <sz val="10"/>
            <color indexed="81"/>
            <rFont val="Tahoma"/>
            <family val="2"/>
          </rPr>
          <t xml:space="preserve">Días  Abiertos </t>
        </r>
      </text>
    </comment>
    <comment ref="W10"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0" authorId="0">
      <text>
        <r>
          <rPr>
            <sz val="10"/>
            <color indexed="81"/>
            <rFont val="Tahoma"/>
            <family val="2"/>
          </rPr>
          <t xml:space="preserve">% de confiabilidad (promedio para vacas nacidas este año)
Rango: 0 a 100
</t>
        </r>
      </text>
    </comment>
    <comment ref="Y10" authorId="0">
      <text>
        <r>
          <rPr>
            <sz val="8"/>
            <color indexed="81"/>
            <rFont val="Tahoma"/>
            <family val="2"/>
          </rPr>
          <t xml:space="preserve">Vacas que contribuyeron al cálculo del promedio de score de células somáticas  para cada año respectivo
</t>
        </r>
      </text>
    </comment>
    <comment ref="Z10" authorId="0">
      <text>
        <r>
          <rPr>
            <sz val="8"/>
            <color indexed="81"/>
            <rFont val="Tahoma"/>
            <family val="2"/>
          </rPr>
          <t>SCCS: Score de células somáticas. Se calcula como SCCS= log(CCS/1000) 
Equivalencias:
SCCS   CCS
5          32000
6          64000
7         128000
8         256000
9         512000
10       1024000</t>
        </r>
      </text>
    </comment>
    <comment ref="AA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0" authorId="0">
      <text>
        <r>
          <rPr>
            <sz val="8"/>
            <color indexed="81"/>
            <rFont val="Tahoma"/>
            <family val="2"/>
          </rPr>
          <t xml:space="preserve">% de confiabilidad (promedio para vacas nacidas este año)
Rango: 0 a 100
</t>
        </r>
      </text>
    </comment>
    <comment ref="AC10" authorId="0">
      <text>
        <r>
          <rPr>
            <sz val="8"/>
            <color indexed="81"/>
            <rFont val="Tahoma"/>
            <family val="2"/>
          </rPr>
          <t xml:space="preserve">Vacas que contribuyeron al cálculo del promedio de vida productiva para cada año respectivo
</t>
        </r>
      </text>
    </comment>
    <comment ref="AD10" authorId="0">
      <text>
        <r>
          <rPr>
            <sz val="8"/>
            <color indexed="81"/>
            <rFont val="Tahoma"/>
            <family val="2"/>
          </rPr>
          <t xml:space="preserve">Vida productiva (aprox. en meses)*
</t>
        </r>
      </text>
    </comment>
    <comment ref="AE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0"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<sst xmlns="http://schemas.openxmlformats.org/spreadsheetml/2006/main" count="272" uniqueCount="85">
  <si>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</si>
  <si>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</si>
  <si>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</si>
  <si>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</si>
  <si>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</si>
  <si>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</si>
  <si>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</si>
  <si>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</si>
  <si>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</si>
  <si>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</si>
  <si>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</si>
  <si>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</si>
  <si>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</si>
  <si>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</si>
  <si>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</si>
  <si>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</si>
  <si>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</si>
  <si>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</si>
  <si>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</si>
  <si>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</si>
  <si>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</si>
  <si>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</si>
  <si>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</si>
  <si>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</si>
  <si>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</si>
  <si>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</si>
  <si>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</si>
  <si>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</si>
  <si>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</si>
  <si>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</si>
  <si>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</si>
  <si>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</si>
  <si>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</si>
  <si>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</si>
  <si>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</si>
  <si>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</si>
  <si>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</si>
  <si>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</si>
  <si>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</si>
  <si>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</si>
  <si>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</si>
  <si>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</si>
  <si>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</si>
  <si>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</si>
  <si>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 Consanguinidad</t>
  </si>
  <si>
    <t>datos_leche_305K</t>
  </si>
  <si>
    <t>datos_valor de Cría_Leche</t>
  </si>
  <si>
    <t>Valor de Cría_Leche</t>
  </si>
  <si>
    <t>datos_Grasa</t>
  </si>
  <si>
    <t>Valor de Cría_Grasa</t>
  </si>
  <si>
    <t>%Confiabilidad_Grasa</t>
  </si>
  <si>
    <t>%Confiabilidad_Leche</t>
  </si>
  <si>
    <t>datos_Proteína</t>
  </si>
  <si>
    <t>Valor de Cría_Proteína</t>
  </si>
  <si>
    <t>%Confiabilidad_Proteína</t>
  </si>
  <si>
    <t>datos_Días Abiertos</t>
  </si>
  <si>
    <t>Valor Cría_DíasAbiertos</t>
  </si>
  <si>
    <t>%Confiabilidad_DíasAbiertos</t>
  </si>
  <si>
    <t>datos_VidaProductiva</t>
  </si>
  <si>
    <t>VidaProductiva_meses</t>
  </si>
  <si>
    <t>Valor de Cría_VidaProductiva</t>
  </si>
  <si>
    <t>% Confiabilidad_VidaProductiva</t>
  </si>
  <si>
    <t>Año Nacimiento</t>
  </si>
  <si>
    <t>n_SCCS</t>
  </si>
  <si>
    <t>SCCS</t>
  </si>
  <si>
    <t>VC_SCCS</t>
  </si>
  <si>
    <t>Conf_SCCS</t>
  </si>
  <si>
    <t>Score de Células Somáticas</t>
  </si>
  <si>
    <t>% Confiabilidad_CélulasSomáticas</t>
  </si>
  <si>
    <t>Valor de Cría_CélulasSomáticas</t>
  </si>
  <si>
    <t>CélulasSomáticas_score</t>
  </si>
  <si>
    <t>datos_CélulasSomáticas</t>
  </si>
  <si>
    <t>n_ST</t>
  </si>
  <si>
    <t>PC305_ST</t>
  </si>
  <si>
    <t>VC_ST</t>
  </si>
  <si>
    <t>Conf_ST</t>
  </si>
  <si>
    <t>datos_Sólidos</t>
  </si>
  <si>
    <t>Valor de Cría_Sólidos</t>
  </si>
  <si>
    <t>%Confiabilidad_Sólidos</t>
  </si>
  <si>
    <t>Sólidos Totales</t>
  </si>
  <si>
    <t>Producción Corregida 305d_Leche</t>
  </si>
  <si>
    <t>Producción  Corregida 305d_Grasa</t>
  </si>
  <si>
    <t>Producción Corregida_305d_Proteína</t>
  </si>
  <si>
    <t>Producción Corregida_305d_Sólidos</t>
  </si>
  <si>
    <t>Promedio de Producción Corregida 305d_Leche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</si>
</sst>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rgb="FFFFC000"/>
        <bgColor indexed="64"/>
      </patternFill>
    </fill>
    <fill>
      <patternFill patternType="solid">
        <fgColor theme="0"/>
        <bgColor indexed="64"/>
      </patternFill>
    </fill>
    <fill>
      <patternFill patternType="solid">
        <fgColor rgb="FFFF00FF"/>
        <bgColor indexed="64"/>
      </patternFill>
    </fill>
  </fills>
  <borders count="14">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64"/>
      </right>
      <top/>
      <bottom/>
      <diagonal/>
    </border>
    <border>
      <left style="double">
        <color indexed="64"/>
      </left>
      <right/>
      <top/>
      <bottom/>
      <diagonal/>
    </border>
    <border>
      <left style="double">
        <color indexed="64"/>
      </left>
      <right style="double">
        <color indexed="64"/>
      </right>
      <top/>
      <bottom/>
      <diagonal/>
    </border>
  </borders>
  <cellStyleXfs count="1">
    <xf numFmtId="0" fontId="0" fillId="0" borderId="0"/>
  </cellStyleXfs>
  <cellXfs count="12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5" fillId="2" borderId="0" xfId="0" applyFont="1" applyFill="1" applyBorder="1" applyAlignment="1"/>
    <xf numFmtId="164" fontId="7" fillId="2" borderId="0" xfId="0" applyNumberFormat="1" applyFont="1" applyFill="1" applyBorder="1" applyAlignment="1">
      <alignment horizontal="right"/>
    </xf>
    <xf numFmtId="0" fontId="7" fillId="2" borderId="0" xfId="0" applyFont="1" applyFill="1" applyBorder="1" applyAlignment="1">
      <alignment horizontal="right"/>
    </xf>
    <xf numFmtId="1" fontId="7" fillId="2" borderId="0" xfId="0" applyNumberFormat="1" applyFont="1" applyFill="1" applyBorder="1" applyAlignment="1">
      <alignment horizontal="right"/>
    </xf>
    <xf numFmtId="17" fontId="9" fillId="2" borderId="0" xfId="0" applyNumberFormat="1" applyFont="1" applyFill="1" applyBorder="1" applyAlignment="1">
      <alignment horizontal="right"/>
    </xf>
    <xf numFmtId="2" fontId="9" fillId="3" borderId="11" xfId="0" applyNumberFormat="1" applyFont="1" applyFill="1" applyBorder="1" applyAlignment="1"/>
    <xf numFmtId="1" fontId="9" fillId="3" borderId="0" xfId="0" applyNumberFormat="1" applyFont="1" applyFill="1" applyBorder="1" applyAlignment="1"/>
    <xf numFmtId="164" fontId="9" fillId="3" borderId="0" xfId="0" applyNumberFormat="1" applyFont="1" applyFill="1" applyBorder="1" applyAlignment="1"/>
    <xf numFmtId="164" fontId="9" fillId="3" borderId="11" xfId="0" applyNumberFormat="1" applyFont="1" applyFill="1" applyBorder="1" applyAlignment="1"/>
    <xf numFmtId="1" fontId="9" fillId="3" borderId="11" xfId="0" applyNumberFormat="1" applyFont="1" applyFill="1" applyBorder="1" applyAlignment="1"/>
    <xf numFmtId="0" fontId="5" fillId="4" borderId="0" xfId="0" applyFont="1" applyFill="1" applyAlignment="1"/>
    <xf numFmtId="17" fontId="6" fillId="4" borderId="0" xfId="0" applyNumberFormat="1" applyFont="1" applyFill="1" applyAlignment="1">
      <alignment horizontal="center"/>
    </xf>
    <xf numFmtId="2" fontId="7" fillId="5" borderId="0" xfId="0" applyNumberFormat="1" applyFont="1" applyFill="1" applyAlignment="1">
      <alignment horizontal="center"/>
    </xf>
    <xf numFmtId="0" fontId="7" fillId="2" borderId="0" xfId="0" applyFont="1" applyFill="1" applyAlignment="1">
      <alignment horizontal="center"/>
    </xf>
    <xf numFmtId="1" fontId="10" fillId="4" borderId="0" xfId="0" applyNumberFormat="1" applyFont="1" applyFill="1" applyAlignment="1">
      <alignment horizontal="left"/>
    </xf>
    <xf numFmtId="2" fontId="10" fillId="5" borderId="0" xfId="0" applyNumberFormat="1" applyFont="1" applyFill="1" applyAlignment="1">
      <alignment horizontal="left"/>
    </xf>
    <xf numFmtId="1" fontId="10" fillId="2" borderId="12" xfId="0" applyNumberFormat="1" applyFont="1" applyFill="1" applyBorder="1" applyAlignment="1">
      <alignment horizontal="left"/>
    </xf>
    <xf numFmtId="164" fontId="10" fillId="2" borderId="0" xfId="0" applyNumberFormat="1" applyFont="1" applyFill="1" applyAlignment="1">
      <alignment horizontal="left"/>
    </xf>
    <xf numFmtId="0" fontId="10" fillId="2" borderId="0" xfId="0" applyFont="1" applyFill="1" applyAlignment="1">
      <alignment horizontal="left"/>
    </xf>
    <xf numFmtId="1" fontId="10" fillId="2" borderId="0" xfId="0" applyNumberFormat="1" applyFont="1" applyFill="1" applyAlignment="1">
      <alignment horizontal="left"/>
    </xf>
    <xf numFmtId="1" fontId="10" fillId="6" borderId="12" xfId="0" applyNumberFormat="1" applyFont="1" applyFill="1" applyBorder="1" applyAlignment="1">
      <alignment horizontal="left"/>
    </xf>
    <xf numFmtId="164" fontId="10" fillId="6" borderId="0" xfId="0" applyNumberFormat="1" applyFont="1" applyFill="1" applyAlignment="1">
      <alignment horizontal="left"/>
    </xf>
    <xf numFmtId="1" fontId="10" fillId="6" borderId="0" xfId="0" applyNumberFormat="1" applyFont="1" applyFill="1" applyAlignment="1">
      <alignment horizontal="left"/>
    </xf>
    <xf numFmtId="1" fontId="10" fillId="7" borderId="12" xfId="0" applyNumberFormat="1" applyFont="1" applyFill="1" applyBorder="1" applyAlignment="1">
      <alignment horizontal="left"/>
    </xf>
    <xf numFmtId="164" fontId="10" fillId="7" borderId="0" xfId="0" applyNumberFormat="1" applyFont="1" applyFill="1" applyAlignment="1">
      <alignment horizontal="left"/>
    </xf>
    <xf numFmtId="1" fontId="10" fillId="7" borderId="11" xfId="0" applyNumberFormat="1" applyFont="1" applyFill="1" applyBorder="1" applyAlignment="1">
      <alignment horizontal="left"/>
    </xf>
    <xf numFmtId="1" fontId="10" fillId="8" borderId="0" xfId="0" applyNumberFormat="1" applyFont="1" applyFill="1" applyAlignment="1">
      <alignment horizontal="left"/>
    </xf>
    <xf numFmtId="164" fontId="10" fillId="8" borderId="0" xfId="0" applyNumberFormat="1" applyFont="1" applyFill="1" applyAlignment="1">
      <alignment horizontal="left"/>
    </xf>
    <xf numFmtId="1" fontId="10" fillId="4" borderId="12" xfId="0" applyNumberFormat="1" applyFont="1" applyFill="1" applyBorder="1" applyAlignment="1">
      <alignment horizontal="left"/>
    </xf>
    <xf numFmtId="164" fontId="10" fillId="4" borderId="0" xfId="0" applyNumberFormat="1" applyFont="1" applyFill="1" applyAlignment="1">
      <alignment horizontal="left"/>
    </xf>
    <xf numFmtId="1" fontId="10" fillId="4" borderId="11" xfId="0" applyNumberFormat="1" applyFont="1" applyFill="1" applyBorder="1" applyAlignment="1">
      <alignment horizontal="left"/>
    </xf>
    <xf numFmtId="0" fontId="7" fillId="9" borderId="0" xfId="0" applyFont="1" applyFill="1" applyAlignment="1">
      <alignment horizontal="left"/>
    </xf>
    <xf numFmtId="2" fontId="5" fillId="4" borderId="0" xfId="0" applyNumberFormat="1" applyFont="1" applyFill="1" applyAlignment="1"/>
    <xf numFmtId="1" fontId="7" fillId="4" borderId="0" xfId="0" applyNumberFormat="1" applyFont="1" applyFill="1" applyAlignment="1">
      <alignment horizontal="right"/>
    </xf>
    <xf numFmtId="2" fontId="7" fillId="5" borderId="0" xfId="0" applyNumberFormat="1" applyFont="1" applyFill="1" applyAlignment="1">
      <alignment horizontal="right"/>
    </xf>
    <xf numFmtId="1" fontId="7" fillId="2" borderId="12" xfId="0" applyNumberFormat="1" applyFont="1" applyFill="1" applyBorder="1" applyAlignment="1">
      <alignment horizontal="right"/>
    </xf>
    <xf numFmtId="164" fontId="7" fillId="2" borderId="0" xfId="0" applyNumberFormat="1" applyFont="1" applyFill="1" applyAlignment="1">
      <alignment horizontal="right"/>
    </xf>
    <xf numFmtId="1" fontId="7" fillId="2" borderId="0" xfId="0" applyNumberFormat="1" applyFont="1" applyFill="1" applyAlignment="1">
      <alignment horizontal="right"/>
    </xf>
    <xf numFmtId="0" fontId="7" fillId="6" borderId="12" xfId="0" applyFont="1" applyFill="1" applyBorder="1" applyAlignment="1">
      <alignment horizontal="right"/>
    </xf>
    <xf numFmtId="164" fontId="7" fillId="6" borderId="0" xfId="0" applyNumberFormat="1" applyFont="1" applyFill="1" applyAlignment="1">
      <alignment horizontal="right"/>
    </xf>
    <xf numFmtId="1" fontId="7" fillId="6" borderId="0" xfId="0" applyNumberFormat="1" applyFont="1" applyFill="1" applyAlignment="1">
      <alignment horizontal="right"/>
    </xf>
    <xf numFmtId="1" fontId="7" fillId="7" borderId="12" xfId="0" applyNumberFormat="1" applyFont="1" applyFill="1" applyBorder="1" applyAlignment="1">
      <alignment horizontal="right"/>
    </xf>
    <xf numFmtId="164" fontId="7" fillId="7" borderId="0" xfId="0" applyNumberFormat="1" applyFont="1" applyFill="1" applyAlignment="1">
      <alignment horizontal="right"/>
    </xf>
    <xf numFmtId="1" fontId="7" fillId="7" borderId="11" xfId="0" applyNumberFormat="1" applyFont="1" applyFill="1" applyBorder="1" applyAlignment="1">
      <alignment horizontal="right"/>
    </xf>
    <xf numFmtId="1" fontId="7" fillId="8" borderId="0" xfId="0" applyNumberFormat="1" applyFont="1" applyFill="1" applyAlignment="1">
      <alignment horizontal="right"/>
    </xf>
    <xf numFmtId="164" fontId="7" fillId="8" borderId="0" xfId="0" applyNumberFormat="1" applyFont="1" applyFill="1" applyAlignment="1">
      <alignment horizontal="right"/>
    </xf>
    <xf numFmtId="0" fontId="7" fillId="4" borderId="12" xfId="0" applyFont="1" applyFill="1" applyBorder="1" applyAlignment="1">
      <alignment horizontal="right"/>
    </xf>
    <xf numFmtId="164" fontId="7" fillId="4" borderId="0" xfId="0" applyNumberFormat="1" applyFont="1" applyFill="1" applyAlignment="1">
      <alignment horizontal="right"/>
    </xf>
    <xf numFmtId="2" fontId="7" fillId="4" borderId="0" xfId="0" applyNumberFormat="1" applyFont="1" applyFill="1" applyAlignment="1">
      <alignment horizontal="right"/>
    </xf>
    <xf numFmtId="1" fontId="7" fillId="4" borderId="11" xfId="0" applyNumberFormat="1" applyFont="1" applyFill="1" applyBorder="1" applyAlignment="1">
      <alignment horizontal="right"/>
    </xf>
    <xf numFmtId="0" fontId="7" fillId="4" borderId="0" xfId="0" applyFont="1" applyFill="1" applyAlignment="1">
      <alignment horizontal="right"/>
    </xf>
    <xf numFmtId="2" fontId="5" fillId="4" borderId="0" xfId="0" applyNumberFormat="1" applyFont="1" applyFill="1" applyBorder="1" applyAlignment="1"/>
    <xf numFmtId="1" fontId="7" fillId="4" borderId="0" xfId="0" applyNumberFormat="1" applyFont="1" applyFill="1" applyBorder="1" applyAlignment="1">
      <alignment horizontal="right"/>
    </xf>
    <xf numFmtId="2" fontId="7" fillId="5" borderId="0" xfId="0" applyNumberFormat="1" applyFont="1" applyFill="1" applyBorder="1" applyAlignment="1">
      <alignment horizontal="right"/>
    </xf>
    <xf numFmtId="164" fontId="7" fillId="6" borderId="0" xfId="0" applyNumberFormat="1" applyFont="1" applyFill="1" applyBorder="1" applyAlignment="1">
      <alignment horizontal="right"/>
    </xf>
    <xf numFmtId="1" fontId="7" fillId="6" borderId="0" xfId="0" applyNumberFormat="1" applyFont="1" applyFill="1" applyBorder="1" applyAlignment="1">
      <alignment horizontal="right"/>
    </xf>
    <xf numFmtId="164" fontId="7" fillId="7" borderId="0" xfId="0" applyNumberFormat="1" applyFont="1" applyFill="1" applyBorder="1" applyAlignment="1">
      <alignment horizontal="right"/>
    </xf>
    <xf numFmtId="1" fontId="7" fillId="8" borderId="0" xfId="0" applyNumberFormat="1" applyFont="1" applyFill="1" applyBorder="1" applyAlignment="1">
      <alignment horizontal="right"/>
    </xf>
    <xf numFmtId="164" fontId="7" fillId="8" borderId="0" xfId="0" applyNumberFormat="1" applyFont="1" applyFill="1" applyBorder="1" applyAlignment="1">
      <alignment horizontal="right"/>
    </xf>
    <xf numFmtId="164" fontId="7" fillId="4" borderId="0" xfId="0" applyNumberFormat="1" applyFont="1" applyFill="1" applyBorder="1" applyAlignment="1">
      <alignment horizontal="right"/>
    </xf>
    <xf numFmtId="2" fontId="7" fillId="4" borderId="0" xfId="0" applyNumberFormat="1" applyFont="1" applyFill="1" applyBorder="1" applyAlignment="1">
      <alignment horizontal="right"/>
    </xf>
    <xf numFmtId="0" fontId="7" fillId="4" borderId="0" xfId="0" applyFont="1" applyFill="1" applyBorder="1" applyAlignment="1">
      <alignment horizontal="right"/>
    </xf>
    <xf numFmtId="0" fontId="7" fillId="2" borderId="0" xfId="0" applyFont="1" applyFill="1" applyAlignment="1">
      <alignment horizontal="right"/>
    </xf>
    <xf numFmtId="2" fontId="10" fillId="4" borderId="0" xfId="0" applyNumberFormat="1" applyFont="1" applyFill="1" applyAlignment="1">
      <alignment horizontal="left"/>
    </xf>
    <xf numFmtId="1" fontId="10" fillId="7" borderId="0" xfId="0" applyNumberFormat="1" applyFont="1" applyFill="1" applyAlignment="1">
      <alignment horizontal="left"/>
    </xf>
    <xf numFmtId="1" fontId="7" fillId="7" borderId="0" xfId="0" applyNumberFormat="1" applyFont="1" applyFill="1" applyAlignment="1">
      <alignment horizontal="right"/>
    </xf>
    <xf numFmtId="1" fontId="7" fillId="7" borderId="0" xfId="0" applyNumberFormat="1" applyFont="1" applyFill="1" applyBorder="1" applyAlignment="1">
      <alignment horizontal="right"/>
    </xf>
    <xf numFmtId="0" fontId="10" fillId="4" borderId="0" xfId="0" applyFont="1" applyFill="1" applyAlignment="1"/>
    <xf numFmtId="0" fontId="7" fillId="4" borderId="11" xfId="0" applyFont="1" applyFill="1" applyBorder="1" applyAlignment="1">
      <alignment horizontal="right"/>
    </xf>
    <xf numFmtId="0" fontId="0" fillId="0" borderId="9" xfId="0" applyBorder="1"/>
    <xf numFmtId="0" fontId="0" fillId="0" borderId="8" xfId="0" applyBorder="1"/>
    <xf numFmtId="1" fontId="7" fillId="10" borderId="0" xfId="0" applyNumberFormat="1" applyFont="1" applyFill="1" applyBorder="1" applyAlignment="1">
      <alignment horizontal="right"/>
    </xf>
    <xf numFmtId="1" fontId="10" fillId="10" borderId="0" xfId="0" applyNumberFormat="1" applyFont="1" applyFill="1" applyBorder="1" applyAlignment="1">
      <alignment horizontal="left"/>
    </xf>
    <xf numFmtId="0" fontId="5" fillId="11" borderId="0" xfId="0" applyFont="1" applyFill="1" applyBorder="1" applyAlignment="1"/>
    <xf numFmtId="0" fontId="6" fillId="11" borderId="0" xfId="0" applyFont="1" applyFill="1" applyBorder="1" applyAlignment="1">
      <alignment horizontal="left"/>
    </xf>
    <xf numFmtId="2" fontId="7" fillId="11" borderId="0" xfId="0" applyNumberFormat="1" applyFont="1" applyFill="1" applyBorder="1" applyAlignment="1">
      <alignment horizontal="left"/>
    </xf>
    <xf numFmtId="1" fontId="7" fillId="11" borderId="0" xfId="0" applyNumberFormat="1" applyFont="1" applyFill="1" applyBorder="1" applyAlignment="1">
      <alignment horizontal="left"/>
    </xf>
    <xf numFmtId="0" fontId="7" fillId="11" borderId="0" xfId="0" applyFont="1" applyFill="1" applyBorder="1" applyAlignment="1">
      <alignment horizontal="left"/>
    </xf>
    <xf numFmtId="164" fontId="7" fillId="11" borderId="0" xfId="0" applyNumberFormat="1" applyFont="1" applyFill="1" applyBorder="1" applyAlignment="1">
      <alignment horizontal="left"/>
    </xf>
    <xf numFmtId="164" fontId="13" fillId="11" borderId="0" xfId="0" applyNumberFormat="1" applyFont="1" applyFill="1" applyBorder="1" applyAlignment="1">
      <alignment horizontal="right"/>
    </xf>
    <xf numFmtId="1" fontId="13" fillId="11" borderId="0" xfId="0" applyNumberFormat="1" applyFont="1" applyFill="1" applyBorder="1" applyAlignment="1">
      <alignment horizontal="left"/>
    </xf>
    <xf numFmtId="17" fontId="6" fillId="11" borderId="0" xfId="0" applyNumberFormat="1" applyFont="1" applyFill="1" applyBorder="1" applyAlignment="1"/>
    <xf numFmtId="2" fontId="7" fillId="11" borderId="0" xfId="0" applyNumberFormat="1" applyFont="1" applyFill="1" applyBorder="1" applyAlignment="1">
      <alignment horizontal="right"/>
    </xf>
    <xf numFmtId="0" fontId="8" fillId="11" borderId="0" xfId="0" applyFont="1" applyFill="1" applyAlignment="1"/>
    <xf numFmtId="1" fontId="7" fillId="11" borderId="0" xfId="0" applyNumberFormat="1" applyFont="1" applyFill="1" applyBorder="1" applyAlignment="1">
      <alignment horizontal="right"/>
    </xf>
    <xf numFmtId="0" fontId="7" fillId="11" borderId="0" xfId="0" applyFont="1" applyFill="1" applyBorder="1" applyAlignment="1">
      <alignment horizontal="right"/>
    </xf>
    <xf numFmtId="164" fontId="7" fillId="11" borderId="0" xfId="0" applyNumberFormat="1" applyFont="1" applyFill="1" applyBorder="1" applyAlignment="1">
      <alignment horizontal="right"/>
    </xf>
    <xf numFmtId="17" fontId="6" fillId="11" borderId="0" xfId="0" applyNumberFormat="1" applyFont="1" applyFill="1" applyBorder="1" applyAlignment="1">
      <alignment horizontal="right"/>
    </xf>
    <xf numFmtId="164" fontId="9" fillId="12" borderId="0" xfId="0" applyNumberFormat="1" applyFont="1" applyFill="1" applyBorder="1" applyAlignment="1"/>
    <xf numFmtId="1" fontId="9" fillId="12" borderId="0" xfId="0" applyNumberFormat="1" applyFont="1" applyFill="1" applyBorder="1" applyAlignment="1"/>
    <xf numFmtId="164" fontId="9" fillId="12" borderId="11" xfId="0" applyNumberFormat="1" applyFont="1" applyFill="1" applyBorder="1" applyAlignment="1"/>
    <xf numFmtId="1" fontId="9" fillId="12" borderId="11" xfId="0" applyNumberFormat="1" applyFont="1" applyFill="1" applyBorder="1" applyAlignment="1"/>
    <xf numFmtId="1" fontId="10" fillId="10" borderId="11" xfId="0" applyNumberFormat="1" applyFont="1" applyFill="1" applyBorder="1" applyAlignment="1">
      <alignment horizontal="left"/>
    </xf>
    <xf numFmtId="1" fontId="7" fillId="10" borderId="11" xfId="0" applyNumberFormat="1" applyFont="1" applyFill="1" applyBorder="1" applyAlignment="1">
      <alignment horizontal="right"/>
    </xf>
    <xf numFmtId="164" fontId="7" fillId="10" borderId="0" xfId="0" applyNumberFormat="1" applyFont="1" applyFill="1" applyBorder="1" applyAlignment="1">
      <alignment horizontal="right"/>
    </xf>
    <xf numFmtId="164" fontId="6" fillId="4" borderId="13" xfId="0" applyNumberFormat="1" applyFont="1" applyFill="1" applyBorder="1" applyAlignment="1">
      <alignment horizontal="center"/>
    </xf>
    <xf numFmtId="0" fontId="10" fillId="4" borderId="13" xfId="0" applyFont="1" applyFill="1" applyBorder="1" applyAlignment="1">
      <alignment horizontal="center"/>
    </xf>
    <xf numFmtId="164" fontId="6" fillId="7" borderId="13" xfId="0" applyNumberFormat="1" applyFont="1" applyFill="1" applyBorder="1" applyAlignment="1">
      <alignment horizontal="center"/>
    </xf>
    <xf numFmtId="0" fontId="10" fillId="0" borderId="13" xfId="0" applyFont="1" applyBorder="1" applyAlignment="1">
      <alignment horizontal="center"/>
    </xf>
    <xf numFmtId="0" fontId="6" fillId="2" borderId="13" xfId="0" applyFont="1" applyFill="1" applyBorder="1" applyAlignment="1">
      <alignment horizontal="center"/>
    </xf>
    <xf numFmtId="0" fontId="7" fillId="2" borderId="13" xfId="0" applyFont="1" applyFill="1" applyBorder="1" applyAlignment="1">
      <alignment horizontal="center"/>
    </xf>
    <xf numFmtId="0" fontId="6" fillId="6" borderId="13" xfId="0" applyFont="1" applyFill="1" applyBorder="1" applyAlignment="1">
      <alignment horizontal="center"/>
    </xf>
    <xf numFmtId="0" fontId="10" fillId="2" borderId="13" xfId="0" applyFont="1" applyFill="1" applyBorder="1" applyAlignment="1">
      <alignment horizontal="center"/>
    </xf>
    <xf numFmtId="164" fontId="6" fillId="8" borderId="13" xfId="0" applyNumberFormat="1" applyFont="1" applyFill="1" applyBorder="1" applyAlignment="1">
      <alignment horizontal="center"/>
    </xf>
    <xf numFmtId="0" fontId="10" fillId="8" borderId="13" xfId="0" applyFont="1" applyFill="1" applyBorder="1" applyAlignment="1">
      <alignment horizontal="center"/>
    </xf>
    <xf numFmtId="0" fontId="6" fillId="10" borderId="12" xfId="0" applyFont="1" applyFill="1" applyBorder="1" applyAlignment="1">
      <alignment horizontal="center"/>
    </xf>
    <xf numFmtId="0" fontId="12" fillId="0" borderId="0" xfId="0" applyFont="1" applyAlignment="1">
      <alignment horizontal="center"/>
    </xf>
    <xf numFmtId="0" fontId="12" fillId="0" borderId="1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[tendxraza1503.xlsx]Tabla!Tabla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Tabla!$B$3:$B$32</c:f>
              <c:numCache>
                <c:formatCode>General</c:formatCode>
                <c:ptCount val="29"/>
                <c:pt idx="2">
                  <c:v>4800.3064516000004</c:v>
                </c:pt>
                <c:pt idx="3">
                  <c:v>5232.5</c:v>
                </c:pt>
                <c:pt idx="4">
                  <c:v>5030.4461537999996</c:v>
                </c:pt>
                <c:pt idx="5">
                  <c:v>5187.0333332999999</c:v>
                </c:pt>
                <c:pt idx="6">
                  <c:v>5005.8426965999997</c:v>
                </c:pt>
                <c:pt idx="7">
                  <c:v>5199.7368421000001</c:v>
                </c:pt>
                <c:pt idx="8">
                  <c:v>5285.1176470999999</c:v>
                </c:pt>
                <c:pt idx="9">
                  <c:v>5279.3398058000002</c:v>
                </c:pt>
                <c:pt idx="10">
                  <c:v>5412.9418605000001</c:v>
                </c:pt>
                <c:pt idx="11">
                  <c:v>5636.9876543</c:v>
                </c:pt>
                <c:pt idx="12">
                  <c:v>6136.0352941000001</c:v>
                </c:pt>
                <c:pt idx="13">
                  <c:v>6348.7307692000004</c:v>
                </c:pt>
                <c:pt idx="15">
                  <c:v>5489.7368421000001</c:v>
                </c:pt>
                <c:pt idx="17">
                  <c:v>6228.1818181999997</c:v>
                </c:pt>
              </c:numCache>
            </c:numRef>
          </c:val>
          <c:smooth val="0"/>
        </c:ser>
        <c:ser>
          <c:idx val="1"/>
          <c:order val="1"/>
          <c:tx>
            <c:strRef>
              <c:f>Tabla!$C$1:$C$2</c:f>
              <c:strCache>
                <c:ptCount val="1"/>
                <c:pt idx="0">
                  <c:v>H8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Tabla!$C$3:$C$32</c:f>
              <c:numCache>
                <c:formatCode>General</c:formatCode>
                <c:ptCount val="29"/>
                <c:pt idx="0">
                  <c:v>5206.4214559000002</c:v>
                </c:pt>
                <c:pt idx="1">
                  <c:v>5397.2496217999997</c:v>
                </c:pt>
                <c:pt idx="2">
                  <c:v>5388.7492794999998</c:v>
                </c:pt>
                <c:pt idx="3">
                  <c:v>5618.9610777999997</c:v>
                </c:pt>
                <c:pt idx="4">
                  <c:v>5542.9311901000001</c:v>
                </c:pt>
                <c:pt idx="5">
                  <c:v>5711.5452812000003</c:v>
                </c:pt>
                <c:pt idx="6">
                  <c:v>5792.7111867000003</c:v>
                </c:pt>
                <c:pt idx="7">
                  <c:v>5925.7960303999998</c:v>
                </c:pt>
                <c:pt idx="8">
                  <c:v>6102.4434885000001</c:v>
                </c:pt>
                <c:pt idx="9">
                  <c:v>6262.0973974999997</c:v>
                </c:pt>
                <c:pt idx="10">
                  <c:v>6275.7739825999997</c:v>
                </c:pt>
                <c:pt idx="11">
                  <c:v>6326.6509714000003</c:v>
                </c:pt>
                <c:pt idx="12">
                  <c:v>6380.2979431000003</c:v>
                </c:pt>
                <c:pt idx="13">
                  <c:v>6439.6736363999999</c:v>
                </c:pt>
                <c:pt idx="14">
                  <c:v>6459.0596148000004</c:v>
                </c:pt>
                <c:pt idx="15">
                  <c:v>6488.3805205999997</c:v>
                </c:pt>
                <c:pt idx="16">
                  <c:v>6578.6491857999999</c:v>
                </c:pt>
                <c:pt idx="17">
                  <c:v>6674.7865782999997</c:v>
                </c:pt>
                <c:pt idx="18">
                  <c:v>6570.5158184000002</c:v>
                </c:pt>
                <c:pt idx="19">
                  <c:v>6755.9071684</c:v>
                </c:pt>
                <c:pt idx="20">
                  <c:v>6911.7642253000004</c:v>
                </c:pt>
                <c:pt idx="21">
                  <c:v>6957.0392694000002</c:v>
                </c:pt>
                <c:pt idx="22">
                  <c:v>6991.9116740999998</c:v>
                </c:pt>
                <c:pt idx="23">
                  <c:v>7225.5563855999999</c:v>
                </c:pt>
                <c:pt idx="24">
                  <c:v>7274.2633382000004</c:v>
                </c:pt>
                <c:pt idx="25">
                  <c:v>7213.3496689000003</c:v>
                </c:pt>
              </c:numCache>
            </c:numRef>
          </c:val>
          <c:smooth val="0"/>
        </c:ser>
        <c:ser>
          <c:idx val="2"/>
          <c:order val="2"/>
          <c:tx>
            <c:strRef>
              <c:f>Tabla!$D$1:$D$2</c:f>
              <c:strCache>
                <c:ptCount val="1"/>
                <c:pt idx="0">
                  <c:v>HXJ</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Tabla!$D$3:$D$32</c:f>
              <c:numCache>
                <c:formatCode>General</c:formatCode>
                <c:ptCount val="29"/>
                <c:pt idx="0">
                  <c:v>3934.2314815</c:v>
                </c:pt>
                <c:pt idx="1">
                  <c:v>4205</c:v>
                </c:pt>
                <c:pt idx="2">
                  <c:v>4186.9585252999996</c:v>
                </c:pt>
                <c:pt idx="3">
                  <c:v>4223.1450777</c:v>
                </c:pt>
                <c:pt idx="4">
                  <c:v>4106.5049504999997</c:v>
                </c:pt>
                <c:pt idx="5">
                  <c:v>4336.5579268000001</c:v>
                </c:pt>
                <c:pt idx="6">
                  <c:v>4474.5280898999999</c:v>
                </c:pt>
                <c:pt idx="7">
                  <c:v>4465.6049383</c:v>
                </c:pt>
                <c:pt idx="8">
                  <c:v>4659.9114286000004</c:v>
                </c:pt>
                <c:pt idx="9">
                  <c:v>4510.0430464000001</c:v>
                </c:pt>
                <c:pt idx="10">
                  <c:v>4634.9475277000001</c:v>
                </c:pt>
                <c:pt idx="11">
                  <c:v>4581.2430144</c:v>
                </c:pt>
                <c:pt idx="12">
                  <c:v>4690.8936323999997</c:v>
                </c:pt>
                <c:pt idx="13">
                  <c:v>4779.9297373999998</c:v>
                </c:pt>
                <c:pt idx="14">
                  <c:v>4804.7709697</c:v>
                </c:pt>
                <c:pt idx="15">
                  <c:v>4826.8450703999997</c:v>
                </c:pt>
                <c:pt idx="16">
                  <c:v>4832.3729592</c:v>
                </c:pt>
                <c:pt idx="17">
                  <c:v>4920.8478908999996</c:v>
                </c:pt>
                <c:pt idx="18">
                  <c:v>4977.5482423000003</c:v>
                </c:pt>
                <c:pt idx="19">
                  <c:v>4995.7163121000003</c:v>
                </c:pt>
                <c:pt idx="20">
                  <c:v>5015.8167762000003</c:v>
                </c:pt>
                <c:pt idx="21">
                  <c:v>5041.6815642000001</c:v>
                </c:pt>
                <c:pt idx="22">
                  <c:v>5080.9012125999998</c:v>
                </c:pt>
                <c:pt idx="23">
                  <c:v>5102.0106383000002</c:v>
                </c:pt>
                <c:pt idx="24">
                  <c:v>5364.1935663000004</c:v>
                </c:pt>
                <c:pt idx="25">
                  <c:v>5553.7181102000004</c:v>
                </c:pt>
              </c:numCache>
            </c:numRef>
          </c:val>
          <c:smooth val="0"/>
        </c:ser>
        <c:ser>
          <c:idx val="3"/>
          <c:order val="3"/>
          <c:tx>
            <c:strRef>
              <c:f>Tabla!$E$1:$E$2</c:f>
              <c:strCache>
                <c:ptCount val="1"/>
                <c:pt idx="0">
                  <c:v>HXPS</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Tabla!$E$3:$E$32</c:f>
              <c:numCache>
                <c:formatCode>General</c:formatCode>
                <c:ptCount val="29"/>
                <c:pt idx="1">
                  <c:v>3838.6333332999998</c:v>
                </c:pt>
                <c:pt idx="3">
                  <c:v>4332.7536232000002</c:v>
                </c:pt>
                <c:pt idx="4">
                  <c:v>4315.6746988000004</c:v>
                </c:pt>
                <c:pt idx="5">
                  <c:v>4748.3478261</c:v>
                </c:pt>
                <c:pt idx="6">
                  <c:v>5013.3691589</c:v>
                </c:pt>
                <c:pt idx="7">
                  <c:v>4974.7803468000002</c:v>
                </c:pt>
                <c:pt idx="8">
                  <c:v>5100.4177215</c:v>
                </c:pt>
                <c:pt idx="9">
                  <c:v>5203.4784483000003</c:v>
                </c:pt>
                <c:pt idx="10">
                  <c:v>5258.0694444000001</c:v>
                </c:pt>
                <c:pt idx="11">
                  <c:v>5127.75</c:v>
                </c:pt>
                <c:pt idx="12">
                  <c:v>5092.0809859000001</c:v>
                </c:pt>
                <c:pt idx="13">
                  <c:v>5165.7483871000004</c:v>
                </c:pt>
                <c:pt idx="14">
                  <c:v>5064.8598900999996</c:v>
                </c:pt>
                <c:pt idx="15">
                  <c:v>4992.1168385000001</c:v>
                </c:pt>
                <c:pt idx="16">
                  <c:v>5301.0873786000002</c:v>
                </c:pt>
                <c:pt idx="17">
                  <c:v>5300.6604278000004</c:v>
                </c:pt>
                <c:pt idx="18">
                  <c:v>5127.2031746000002</c:v>
                </c:pt>
                <c:pt idx="19">
                  <c:v>4951.5368852000001</c:v>
                </c:pt>
                <c:pt idx="20">
                  <c:v>4950.6049999999996</c:v>
                </c:pt>
                <c:pt idx="21">
                  <c:v>5045.6201922999999</c:v>
                </c:pt>
                <c:pt idx="22">
                  <c:v>5269.7089947000004</c:v>
                </c:pt>
                <c:pt idx="23">
                  <c:v>5440.5822785</c:v>
                </c:pt>
                <c:pt idx="24">
                  <c:v>5210.9690721999996</c:v>
                </c:pt>
              </c:numCache>
            </c:numRef>
          </c:val>
          <c:smooth val="0"/>
        </c:ser>
        <c:ser>
          <c:idx val="4"/>
          <c:order val="4"/>
          <c:tx>
            <c:strRef>
              <c:f>Tabla!$F$1:$F$2</c:f>
              <c:strCache>
                <c:ptCount val="1"/>
                <c:pt idx="0">
                  <c:v>J8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Tabla!$F$3:$F$32</c:f>
              <c:numCache>
                <c:formatCode>General</c:formatCode>
                <c:ptCount val="29"/>
                <c:pt idx="0">
                  <c:v>3837.1394230999999</c:v>
                </c:pt>
                <c:pt idx="1">
                  <c:v>3942.9597586</c:v>
                </c:pt>
                <c:pt idx="2">
                  <c:v>4117.0444785</c:v>
                </c:pt>
                <c:pt idx="3">
                  <c:v>4187.9239281</c:v>
                </c:pt>
                <c:pt idx="4">
                  <c:v>4332.1423267</c:v>
                </c:pt>
                <c:pt idx="5">
                  <c:v>4349.7811517999999</c:v>
                </c:pt>
                <c:pt idx="6">
                  <c:v>4307.4438596</c:v>
                </c:pt>
                <c:pt idx="7">
                  <c:v>4318.0745342</c:v>
                </c:pt>
                <c:pt idx="8">
                  <c:v>4590.1756487000002</c:v>
                </c:pt>
                <c:pt idx="9">
                  <c:v>4686.0400958</c:v>
                </c:pt>
                <c:pt idx="10">
                  <c:v>4661.6769758999999</c:v>
                </c:pt>
                <c:pt idx="11">
                  <c:v>4752.9698545000001</c:v>
                </c:pt>
                <c:pt idx="12">
                  <c:v>4732.5687790000002</c:v>
                </c:pt>
                <c:pt idx="13">
                  <c:v>4895.9712368</c:v>
                </c:pt>
                <c:pt idx="14">
                  <c:v>4876.3604108</c:v>
                </c:pt>
                <c:pt idx="15">
                  <c:v>4895.9247573000002</c:v>
                </c:pt>
                <c:pt idx="16">
                  <c:v>5002.4647105000004</c:v>
                </c:pt>
                <c:pt idx="17">
                  <c:v>5142.6213152</c:v>
                </c:pt>
                <c:pt idx="18">
                  <c:v>4963.6457551000003</c:v>
                </c:pt>
                <c:pt idx="19">
                  <c:v>5029.9828938000001</c:v>
                </c:pt>
                <c:pt idx="20">
                  <c:v>5089.4153904000004</c:v>
                </c:pt>
                <c:pt idx="21">
                  <c:v>5089.9622570000001</c:v>
                </c:pt>
                <c:pt idx="22">
                  <c:v>5222.3857142999996</c:v>
                </c:pt>
                <c:pt idx="23">
                  <c:v>5348.9536314999996</c:v>
                </c:pt>
                <c:pt idx="24">
                  <c:v>5534.5817734000002</c:v>
                </c:pt>
                <c:pt idx="25">
                  <c:v>5739.3311475</c:v>
                </c:pt>
              </c:numCache>
            </c:numRef>
          </c:val>
          <c:smooth val="0"/>
        </c:ser>
        <c:ser>
          <c:idx val="5"/>
          <c:order val="5"/>
          <c:tx>
            <c:strRef>
              <c:f>Tabla!$G$1:$G$2</c:f>
              <c:strCache>
                <c:ptCount val="1"/>
                <c:pt idx="0">
                  <c:v>JXPS</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Tabla!$G$3:$G$32</c:f>
              <c:numCache>
                <c:formatCode>General</c:formatCode>
                <c:ptCount val="29"/>
                <c:pt idx="13">
                  <c:v>4393.2033898</c:v>
                </c:pt>
                <c:pt idx="14">
                  <c:v>4343.8301886999998</c:v>
                </c:pt>
                <c:pt idx="15">
                  <c:v>4325.3999999999996</c:v>
                </c:pt>
                <c:pt idx="16">
                  <c:v>4718.4379085</c:v>
                </c:pt>
                <c:pt idx="17">
                  <c:v>4636.8370370000002</c:v>
                </c:pt>
                <c:pt idx="18">
                  <c:v>4346.2061069000001</c:v>
                </c:pt>
                <c:pt idx="19">
                  <c:v>4554.8888889</c:v>
                </c:pt>
                <c:pt idx="20">
                  <c:v>4710.5194174999997</c:v>
                </c:pt>
                <c:pt idx="21">
                  <c:v>4884.0631579000001</c:v>
                </c:pt>
                <c:pt idx="22">
                  <c:v>4795.5405405000001</c:v>
                </c:pt>
                <c:pt idx="23">
                  <c:v>5142.4257426000004</c:v>
                </c:pt>
                <c:pt idx="24">
                  <c:v>5018.4196429000003</c:v>
                </c:pt>
              </c:numCache>
            </c:numRef>
          </c:val>
          <c:smooth val="0"/>
        </c:ser>
        <c:ser>
          <c:idx val="6"/>
          <c:order val="6"/>
          <c:tx>
            <c:strRef>
              <c:f>Tabla!$H$1:$H$2</c:f>
              <c:strCache>
                <c:ptCount val="1"/>
                <c:pt idx="0">
                  <c:v>PS8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Tabla!$H$3:$H$32</c:f>
              <c:numCache>
                <c:formatCode>General</c:formatCode>
                <c:ptCount val="29"/>
                <c:pt idx="0">
                  <c:v>3290.2260274</c:v>
                </c:pt>
                <c:pt idx="1">
                  <c:v>3130.3050847</c:v>
                </c:pt>
                <c:pt idx="2">
                  <c:v>3247.5555555999999</c:v>
                </c:pt>
                <c:pt idx="3">
                  <c:v>3522.39</c:v>
                </c:pt>
                <c:pt idx="4">
                  <c:v>3731.9760000000001</c:v>
                </c:pt>
                <c:pt idx="5">
                  <c:v>3714.3333333</c:v>
                </c:pt>
                <c:pt idx="6">
                  <c:v>3334.0973451</c:v>
                </c:pt>
                <c:pt idx="7">
                  <c:v>4000.5568182000002</c:v>
                </c:pt>
                <c:pt idx="8">
                  <c:v>4685.2702703000004</c:v>
                </c:pt>
                <c:pt idx="9">
                  <c:v>4658.8888889</c:v>
                </c:pt>
                <c:pt idx="10">
                  <c:v>4362.4588235000001</c:v>
                </c:pt>
                <c:pt idx="11">
                  <c:v>4584.2834646000001</c:v>
                </c:pt>
                <c:pt idx="12">
                  <c:v>4902.7372881000001</c:v>
                </c:pt>
                <c:pt idx="13">
                  <c:v>4697.8214286000002</c:v>
                </c:pt>
                <c:pt idx="14">
                  <c:v>4242.1210526000004</c:v>
                </c:pt>
                <c:pt idx="15">
                  <c:v>4498.7385621000003</c:v>
                </c:pt>
                <c:pt idx="16">
                  <c:v>4743.4598539999997</c:v>
                </c:pt>
                <c:pt idx="17">
                  <c:v>4830.5204461000003</c:v>
                </c:pt>
                <c:pt idx="18">
                  <c:v>4774.3675214000004</c:v>
                </c:pt>
                <c:pt idx="19">
                  <c:v>4346.4124294000003</c:v>
                </c:pt>
                <c:pt idx="20">
                  <c:v>4233.0416667</c:v>
                </c:pt>
                <c:pt idx="21">
                  <c:v>4904.9047619000003</c:v>
                </c:pt>
                <c:pt idx="22">
                  <c:v>4587.0064516000002</c:v>
                </c:pt>
                <c:pt idx="23">
                  <c:v>5568.9591836999998</c:v>
                </c:pt>
                <c:pt idx="24">
                  <c:v>5716.2711864000003</c:v>
                </c:pt>
              </c:numCache>
            </c:numRef>
          </c:val>
          <c:smooth val="0"/>
        </c:ser>
        <c:dLbls>
          <c:showLegendKey val="0"/>
          <c:showVal val="0"/>
          <c:showCatName val="0"/>
          <c:showSerName val="0"/>
          <c:showPercent val="0"/>
          <c:showBubbleSize val="0"/>
        </c:dLbls>
        <c:marker val="1"/>
        <c:smooth val="0"/>
        <c:axId val="93406336"/>
        <c:axId val="93407872"/>
      </c:lineChart>
      <c:catAx>
        <c:axId val="93406336"/>
        <c:scaling>
          <c:orientation val="minMax"/>
        </c:scaling>
        <c:delete val="0"/>
        <c:axPos val="b"/>
        <c:numFmt formatCode="General" sourceLinked="1"/>
        <c:majorTickMark val="out"/>
        <c:minorTickMark val="none"/>
        <c:tickLblPos val="nextTo"/>
        <c:txPr>
          <a:bodyPr/>
          <a:lstStyle/>
          <a:p>
            <a:pPr>
              <a:defRPr sz="900"/>
            </a:pPr>
            <a:endParaRPr lang="es-MX"/>
          </a:p>
        </c:txPr>
        <c:crossAx val="93407872"/>
        <c:crosses val="autoZero"/>
        <c:auto val="0"/>
        <c:lblAlgn val="ctr"/>
        <c:lblOffset val="100"/>
        <c:noMultiLvlLbl val="0"/>
      </c:catAx>
      <c:valAx>
        <c:axId val="93407872"/>
        <c:scaling>
          <c:orientation val="minMax"/>
        </c:scaling>
        <c:delete val="0"/>
        <c:axPos val="l"/>
        <c:majorGridlines/>
        <c:numFmt formatCode="General" sourceLinked="1"/>
        <c:majorTickMark val="out"/>
        <c:minorTickMark val="none"/>
        <c:tickLblPos val="nextTo"/>
        <c:crossAx val="93406336"/>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1735" cy="6103776"/>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2074.603613310188" createdVersion="4" refreshedVersion="4" recordCount="339">
  <cacheSource type="worksheet">
    <worksheetSource ref="A11:AF35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5" count="30">
        <n v="1987"/>
        <n v="1988"/>
        <n v="1989"/>
        <n v="1990"/>
        <n v="1991"/>
        <n v="1992"/>
        <n v="1993"/>
        <n v="1994"/>
        <n v="1995"/>
        <n v="1996"/>
        <n v="1997"/>
        <n v="1998"/>
        <n v="1999"/>
        <n v="2000"/>
        <n v="2001"/>
        <n v="2002"/>
        <n v="2003"/>
        <n v="2004"/>
        <n v="2005"/>
        <n v="2006"/>
        <n v="2007"/>
        <n v="2008"/>
        <n v="2009"/>
        <n v="2010"/>
        <n v="2011"/>
        <n v="2012"/>
        <n v="2013"/>
        <n v="2014"/>
        <n v="2015"/>
        <m/>
      </sharedItems>
    </cacheField>
    <cacheField name="% Consanguinidad" numFmtId="2">
      <sharedItems containsString="0" containsBlank="1" containsNumber="1" minValue="0" maxValue="1.7253846154000001"/>
    </cacheField>
    <cacheField name="datos_leche_305K" numFmtId="1">
      <sharedItems containsString="0" containsBlank="1" containsNumber="1" containsInteger="1" minValue="52" maxValue="3641"/>
    </cacheField>
    <cacheField name="Producción Corregida 305d_Leche" numFmtId="1">
      <sharedItems containsString="0" containsBlank="1" containsNumber="1" minValue="3130.3050847" maxValue="7274.2633382000004"/>
    </cacheField>
    <cacheField name="datos_valor de Cría_Leche" numFmtId="0">
      <sharedItems containsString="0" containsBlank="1" containsNumber="1" containsInteger="1" minValue="51" maxValue="6800"/>
    </cacheField>
    <cacheField name="Valor de Cría_Leche" numFmtId="164">
      <sharedItems containsString="0" containsBlank="1" containsNumber="1" minValue="-127.8012727" maxValue="353.60701492999999"/>
    </cacheField>
    <cacheField name="%Confiabilidad_Leche" numFmtId="1">
      <sharedItems containsString="0" containsBlank="1" containsNumber="1" minValue="9.135443038" maxValue="35.544568345000002"/>
    </cacheField>
    <cacheField name="datos_Grasa" numFmtId="0">
      <sharedItems containsString="0" containsBlank="1" containsNumber="1" containsInteger="1" minValue="68" maxValue="541"/>
    </cacheField>
    <cacheField name="Producción  Corregida 305d_Grasa" numFmtId="1">
      <sharedItems containsString="0" containsBlank="1" containsNumber="1" minValue="179" maxValue="259.55621301999997"/>
    </cacheField>
    <cacheField name="Valor de Cría_Grasa" numFmtId="164">
      <sharedItems containsString="0" containsBlank="1" containsNumber="1" minValue="-3.0175754029999999" maxValue="4.8824083206999997"/>
    </cacheField>
    <cacheField name="%Confiabilidad_Grasa" numFmtId="1">
      <sharedItems containsString="0" containsBlank="1" containsNumber="1" minValue="8.7208507093000005" maxValue="20.260739281999999"/>
    </cacheField>
    <cacheField name="datos_Proteína" numFmtId="1">
      <sharedItems containsString="0" containsBlank="1" containsNumber="1" containsInteger="1" minValue="52" maxValue="539"/>
    </cacheField>
    <cacheField name="Producción Corregida_305d_Proteína" numFmtId="1">
      <sharedItems containsString="0" containsBlank="1" containsNumber="1" minValue="164.45918366999999" maxValue="254.63659794"/>
    </cacheField>
    <cacheField name="Valor de Cría_Proteína" numFmtId="164">
      <sharedItems containsString="0" containsBlank="1" containsNumber="1" minValue="-0.55112584799999997" maxValue="6.1794233502999996"/>
    </cacheField>
    <cacheField name="%Confiabilidad_Proteína" numFmtId="1">
      <sharedItems containsString="0" containsBlank="1" containsNumber="1" minValue="14.542281987999999" maxValue="27.070012900999998"/>
    </cacheField>
    <cacheField name="datos_Sólidos" numFmtId="1">
      <sharedItems containsString="0" containsBlank="1" containsNumber="1" containsInteger="1" minValue="60" maxValue="542"/>
    </cacheField>
    <cacheField name="Producción Corregida_305d_Sólidos" numFmtId="1">
      <sharedItems containsString="0" containsBlank="1" containsNumber="1" minValue="616.12244897999994" maxValue="957.03875969000001"/>
    </cacheField>
    <cacheField name="Valor de Cría_Sólidos" numFmtId="164">
      <sharedItems containsString="0" containsBlank="1" containsNumber="1" minValue="-5.7612321040000003" maxValue="22.620501866000001"/>
    </cacheField>
    <cacheField name="%Confiabilidad_Sólidos" numFmtId="1">
      <sharedItems containsString="0" containsBlank="1" containsNumber="1" minValue="5.5970668740000002" maxValue="17.383671467999999"/>
    </cacheField>
    <cacheField name="datos_Días Abiertos" numFmtId="1">
      <sharedItems containsString="0" containsBlank="1" containsNumber="1" containsInteger="1" minValue="52" maxValue="3641"/>
    </cacheField>
    <cacheField name="Días Abiertos" numFmtId="1">
      <sharedItems containsString="0" containsBlank="1" containsNumber="1" containsInteger="1" minValue="97" maxValue="167"/>
    </cacheField>
    <cacheField name="Valor Cría_DíasAbiertos" numFmtId="164">
      <sharedItems containsString="0" containsBlank="1" containsNumber="1" minValue="-2.8779879890000002" maxValue="3.9849999999999999"/>
    </cacheField>
    <cacheField name="%Confiabilidad_DíasAbiertos" numFmtId="1">
      <sharedItems containsString="0" containsBlank="1" containsNumber="1" minValue="6.0451741741999996" maxValue="20.065991127"/>
    </cacheField>
    <cacheField name="datos_CélulasSomáticas" numFmtId="1">
      <sharedItems containsString="0" containsBlank="1" containsNumber="1" containsInteger="1" minValue="75" maxValue="815"/>
    </cacheField>
    <cacheField name="CélulasSomáticas_score" numFmtId="0">
      <sharedItems containsString="0" containsBlank="1" containsNumber="1" minValue="6.5979999999999999" maxValue="7.8540000000000001"/>
    </cacheField>
    <cacheField name="Valor de Cría_CélulasSomáticas" numFmtId="0">
      <sharedItems containsString="0" containsBlank="1" containsNumber="1" minValue="-0.10004755999999999" maxValue="6.0985950400000002E-2"/>
    </cacheField>
    <cacheField name="% Confiabilidad_CélulasSomáticas" numFmtId="1">
      <sharedItems containsString="0" containsBlank="1" containsNumber="1" minValue="7.0872314049999998" maxValue="17.470947075000002"/>
    </cacheField>
    <cacheField name="datos_VidaProductiva" numFmtId="0">
      <sharedItems containsString="0" containsBlank="1" containsNumber="1" containsInteger="1" minValue="50" maxValue="3616"/>
    </cacheField>
    <cacheField name="VidaProductiva_meses" numFmtId="164">
      <sharedItems containsString="0" containsBlank="1" containsNumber="1" minValue="17.666176471" maxValue="56.284999999999997"/>
    </cacheField>
    <cacheField name="Valor de Cría_VidaProductiva" numFmtId="2">
      <sharedItems containsString="0" containsBlank="1" containsNumber="1" minValue="-8.2161189869999998" maxValue="2.3803941605999999"/>
    </cacheField>
    <cacheField name="% Confiabilidad_VidaProductiva" numFmtId="1">
      <sharedItems containsString="0" containsBlank="1" containsNumber="1" minValue="4.7192087774000004" maxValue="18.1056613139999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9">
  <r>
    <x v="0"/>
    <x v="0"/>
    <n v="0.22743550830000001"/>
    <n v="416"/>
    <n v="3837.1394230999999"/>
    <n v="560"/>
    <n v="-95.468589289999997"/>
    <n v="30.817085714000001"/>
    <n v="80"/>
    <n v="179"/>
    <n v="-2.4929658890000002"/>
    <n v="14.661177737999999"/>
    <m/>
    <m/>
    <m/>
    <m/>
    <m/>
    <m/>
    <m/>
    <m/>
    <n v="416"/>
    <n v="123"/>
    <n v="1.263745975"/>
    <n v="13.424064401000001"/>
    <m/>
    <m/>
    <m/>
    <m/>
    <n v="414"/>
    <n v="41.340338164000002"/>
    <n v="0.52403260870000001"/>
    <n v="9.6160612318999998"/>
  </r>
  <r>
    <x v="0"/>
    <x v="1"/>
    <n v="0.15880195599999999"/>
    <n v="497"/>
    <n v="3942.9597586"/>
    <n v="685"/>
    <n v="-88.964905110000004"/>
    <n v="31.123795619999999"/>
    <n v="72"/>
    <n v="198.27777778000001"/>
    <n v="-3.0175754029999999"/>
    <n v="14.768736456999999"/>
    <m/>
    <m/>
    <m/>
    <m/>
    <m/>
    <m/>
    <m/>
    <m/>
    <n v="497"/>
    <n v="124"/>
    <n v="1.4422773723"/>
    <n v="14.242675911999999"/>
    <m/>
    <m/>
    <m/>
    <m/>
    <n v="497"/>
    <n v="40.306237424999999"/>
    <n v="0.6573926471"/>
    <n v="10.904933528999999"/>
  </r>
  <r>
    <x v="0"/>
    <x v="2"/>
    <n v="0.1671132075"/>
    <n v="652"/>
    <n v="4117.0444785"/>
    <n v="876"/>
    <n v="-48.823310499999998"/>
    <n v="32.8205879"/>
    <n v="85"/>
    <n v="210.32941176"/>
    <n v="-2.3847883300000001"/>
    <n v="15.144030892"/>
    <m/>
    <m/>
    <m/>
    <m/>
    <n v="60"/>
    <n v="700.68333332999998"/>
    <n v="-5.7612321040000003"/>
    <n v="10.685349241000001"/>
    <n v="652"/>
    <n v="120"/>
    <n v="0.70062628569999996"/>
    <n v="15.279685713999999"/>
    <m/>
    <m/>
    <m/>
    <m/>
    <n v="650"/>
    <n v="44.579230768999999"/>
    <n v="0.52650978140000004"/>
    <n v="11.393655121"/>
  </r>
  <r>
    <x v="0"/>
    <x v="3"/>
    <n v="0.23457251909999999"/>
    <n v="723"/>
    <n v="4187.9239281"/>
    <n v="1054"/>
    <n v="-32.515616700000002"/>
    <n v="32.400654649000003"/>
    <n v="95"/>
    <n v="213.74736841999999"/>
    <n v="-2.4909592030000001"/>
    <n v="15.833119545000001"/>
    <m/>
    <m/>
    <m/>
    <m/>
    <n v="74"/>
    <n v="727.35135134999996"/>
    <n v="-0.27579937300000001"/>
    <n v="10.708965516999999"/>
    <n v="723"/>
    <n v="128"/>
    <n v="1.5383631178999999"/>
    <n v="15.737242395000001"/>
    <m/>
    <m/>
    <m/>
    <m/>
    <n v="723"/>
    <n v="41.582295989000002"/>
    <n v="0.87621839079999997"/>
    <n v="12.195886303"/>
  </r>
  <r>
    <x v="0"/>
    <x v="4"/>
    <n v="0.25789212210000001"/>
    <n v="808"/>
    <n v="4332.1423267"/>
    <n v="1189"/>
    <n v="28.268973928000001"/>
    <n v="34.074753573999999"/>
    <n v="120"/>
    <n v="230.31666666999999"/>
    <n v="-1.470936869"/>
    <n v="17.283489057000001"/>
    <m/>
    <m/>
    <m/>
    <m/>
    <n v="110"/>
    <n v="739.04545455000004"/>
    <n v="1.4622103275"/>
    <n v="12.038520151"/>
    <n v="808"/>
    <n v="122"/>
    <n v="1.6611042893000001"/>
    <n v="17.352742640999999"/>
    <m/>
    <m/>
    <m/>
    <m/>
    <n v="806"/>
    <n v="41.131265509000002"/>
    <n v="1.2270092984000001"/>
    <n v="13.774517498"/>
  </r>
  <r>
    <x v="0"/>
    <x v="5"/>
    <n v="0.30796424449999998"/>
    <n v="955"/>
    <n v="4349.7811517999999"/>
    <n v="1427"/>
    <n v="33.457379117000002"/>
    <n v="33.621337771999997"/>
    <n v="136"/>
    <n v="221.52205882000001"/>
    <n v="-0.17619986000000001"/>
    <n v="17.427739129999999"/>
    <m/>
    <m/>
    <m/>
    <m/>
    <n v="120"/>
    <n v="716.51666666999995"/>
    <n v="1.2801307530999999"/>
    <n v="12.393445607"/>
    <n v="955"/>
    <n v="123"/>
    <n v="1.5701065918999999"/>
    <n v="17.486591164"/>
    <m/>
    <m/>
    <m/>
    <m/>
    <n v="951"/>
    <n v="40.684542587000003"/>
    <n v="1.2688813559000001"/>
    <n v="14.188232415"/>
  </r>
  <r>
    <x v="0"/>
    <x v="6"/>
    <n v="0.20877641280000001"/>
    <n v="1140"/>
    <n v="4307.4438596"/>
    <n v="1621"/>
    <n v="38.948568784999999"/>
    <n v="33.799485503"/>
    <n v="148"/>
    <n v="243.24324324"/>
    <n v="-8.2863411999999997E-2"/>
    <n v="17.787980222000002"/>
    <n v="55"/>
    <n v="195.36363635999999"/>
    <n v="-0.55112584799999997"/>
    <n v="25.198581740000002"/>
    <n v="146"/>
    <n v="728.16438356000003"/>
    <n v="1.0485711575000001"/>
    <n v="14.038203985000001"/>
    <n v="1140"/>
    <n v="126"/>
    <n v="1.6899586164"/>
    <n v="17.623584929"/>
    <m/>
    <m/>
    <m/>
    <m/>
    <n v="1131"/>
    <n v="38.178160920000003"/>
    <n v="1.3267958673"/>
    <n v="14.571497746"/>
  </r>
  <r>
    <x v="0"/>
    <x v="7"/>
    <n v="0.32896087509999999"/>
    <n v="1288"/>
    <n v="4318.0745342"/>
    <n v="1896"/>
    <n v="53.411534809999999"/>
    <n v="34.392313291000001"/>
    <n v="165"/>
    <n v="256.2"/>
    <n v="-0.17450053300000001"/>
    <n v="18.354267058000001"/>
    <n v="78"/>
    <n v="207.47435897"/>
    <n v="-0.44534266099999997"/>
    <n v="25.760733897000001"/>
    <n v="165"/>
    <n v="766.78181817999996"/>
    <n v="2.8548024590000001"/>
    <n v="15.090642623000001"/>
    <n v="1288"/>
    <n v="125"/>
    <n v="1.6179312733"/>
    <n v="18.352070325"/>
    <m/>
    <m/>
    <m/>
    <m/>
    <n v="1270"/>
    <n v="38.171811024"/>
    <n v="1.4535799677000001"/>
    <n v="15.233291814999999"/>
  </r>
  <r>
    <x v="0"/>
    <x v="8"/>
    <n v="0.47762705799999999"/>
    <n v="1503"/>
    <n v="4590.1756487000002"/>
    <n v="2253"/>
    <n v="89.751384819999998"/>
    <n v="34.918698624000001"/>
    <n v="263"/>
    <n v="243.51330798000001"/>
    <n v="-0.52299109099999996"/>
    <n v="19.506266369999999"/>
    <n v="170"/>
    <n v="198.52941175999999"/>
    <n v="0.26153442910000002"/>
    <n v="26.284678808999999"/>
    <n v="264"/>
    <n v="734.00757576000001"/>
    <n v="4.8455104302000001"/>
    <n v="16.199125163000001"/>
    <n v="1503"/>
    <n v="124"/>
    <n v="1.7501059189999999"/>
    <n v="19.180079662000001"/>
    <m/>
    <m/>
    <m/>
    <m/>
    <n v="1493"/>
    <n v="38.936972539000003"/>
    <n v="1.7342932196"/>
    <n v="16.185352851000001"/>
  </r>
  <r>
    <x v="0"/>
    <x v="9"/>
    <n v="0.54966584159999998"/>
    <n v="1671"/>
    <n v="4686.0400958"/>
    <n v="2601"/>
    <n v="88.313191079999996"/>
    <n v="35.143138792999999"/>
    <n v="251"/>
    <n v="247.11155378000001"/>
    <n v="-1.340328698"/>
    <n v="20.260739281999999"/>
    <n v="200"/>
    <n v="201.80500000000001"/>
    <n v="0.91376040059999997"/>
    <n v="27.035063559000001"/>
    <n v="253"/>
    <n v="754.44664032000003"/>
    <n v="4.7057977838999996"/>
    <n v="17.383671467999999"/>
    <n v="1671"/>
    <n v="124"/>
    <n v="1.4318657406999999"/>
    <n v="20.065991127"/>
    <n v="75"/>
    <n v="7.36"/>
    <n v="-1.3125138999999999E-2"/>
    <n v="13.573692992"/>
    <n v="1658"/>
    <n v="39.017249698000001"/>
    <n v="1.4579867498000001"/>
    <n v="17.10931781"/>
  </r>
  <r>
    <x v="0"/>
    <x v="10"/>
    <n v="0.61077664399999998"/>
    <n v="1746"/>
    <n v="4661.6769758999999"/>
    <n v="2718"/>
    <n v="79.468153053999998"/>
    <n v="35.013799485"/>
    <n v="238"/>
    <n v="240.63865546"/>
    <n v="-1.440759956"/>
    <n v="20.144667404"/>
    <n v="218"/>
    <n v="194.68807339"/>
    <n v="0.54986509400000005"/>
    <n v="27.070012900999998"/>
    <n v="239"/>
    <n v="728.9623431"/>
    <n v="4.4062549428000004"/>
    <n v="16.728653485999999"/>
    <n v="1746"/>
    <n v="126"/>
    <n v="1.3033830258000001"/>
    <n v="19.888571587000001"/>
    <n v="135"/>
    <n v="7.5810000000000004"/>
    <n v="-2.1317969999999999E-2"/>
    <n v="13.427498705"/>
    <n v="1713"/>
    <n v="38.130706363000002"/>
    <n v="1.5557042410999999"/>
    <n v="16.985231696"/>
  </r>
  <r>
    <x v="0"/>
    <x v="11"/>
    <n v="0.60470761669999995"/>
    <n v="1924"/>
    <n v="4752.9698545000001"/>
    <n v="3135"/>
    <n v="79.141703348999997"/>
    <n v="34.689424879999997"/>
    <n v="317"/>
    <n v="232.59621451000001"/>
    <n v="-1.2527000319999999"/>
    <n v="19.974559001999999"/>
    <n v="310"/>
    <n v="192.90322581000001"/>
    <n v="0.97505722510000004"/>
    <n v="26.644233375999999"/>
    <n v="316"/>
    <n v="716.91772151999999"/>
    <n v="5.3087783250999996"/>
    <n v="16.119417376000001"/>
    <n v="1924"/>
    <n v="128"/>
    <n v="0.82881349969999996"/>
    <n v="19.585855085999999"/>
    <n v="158"/>
    <n v="7.6349999999999998"/>
    <n v="-5.2917950000000002E-3"/>
    <n v="12.820623080000001"/>
    <n v="1906"/>
    <n v="39.438772298000004"/>
    <n v="1.3145653858999999"/>
    <n v="16.658586502999999"/>
  </r>
  <r>
    <x v="0"/>
    <x v="12"/>
    <n v="0.69173580089999998"/>
    <n v="1941"/>
    <n v="4732.5687790000002"/>
    <n v="3426"/>
    <n v="72.137186223"/>
    <n v="33.371354932999999"/>
    <n v="336"/>
    <n v="231.05654762"/>
    <n v="-1.1149567250000001"/>
    <n v="19.274306433"/>
    <n v="332"/>
    <n v="194.84638554"/>
    <n v="0.81590887850000005"/>
    <n v="25.631419685000001"/>
    <n v="336"/>
    <n v="719.23809524000001"/>
    <n v="3.5039019851000002"/>
    <n v="15.746468156000001"/>
    <n v="1941"/>
    <n v="130"/>
    <n v="0.84074334989999999"/>
    <n v="18.905055538999999"/>
    <n v="217"/>
    <n v="7.5890000000000004"/>
    <n v="-1.6030096000000001E-2"/>
    <n v="13.025521669"/>
    <n v="1922"/>
    <n v="40.002757543999998"/>
    <n v="1.2911680919999999"/>
    <n v="16.066245089999999"/>
  </r>
  <r>
    <x v="0"/>
    <x v="13"/>
    <n v="0.63103507759999999"/>
    <n v="2086"/>
    <n v="4895.9712368"/>
    <n v="3748"/>
    <n v="96.914316968999998"/>
    <n v="32.734717449000001"/>
    <n v="400"/>
    <n v="234.8425"/>
    <n v="-0.46229163299999998"/>
    <n v="19.058154237"/>
    <n v="392"/>
    <n v="198.04591837000001"/>
    <n v="1.7313110813999999"/>
    <n v="25.263041655999999"/>
    <n v="401"/>
    <n v="732.28179551000005"/>
    <n v="4.9670504299999996"/>
    <n v="16.020243941"/>
    <n v="2086"/>
    <n v="130"/>
    <n v="0.90042887699999996"/>
    <n v="18.446137701000001"/>
    <n v="259"/>
    <n v="7.4909999999999997"/>
    <n v="1.3572072100000001E-2"/>
    <n v="13.942755255"/>
    <n v="2045"/>
    <n v="41.619559901999999"/>
    <n v="1.1869651727999999"/>
    <n v="15.6811054"/>
  </r>
  <r>
    <x v="0"/>
    <x v="14"/>
    <n v="0.61578537170000003"/>
    <n v="2142"/>
    <n v="4876.3604108"/>
    <n v="3637"/>
    <n v="92.818105582000001"/>
    <n v="33.970195216"/>
    <n v="414"/>
    <n v="234.52898551000001"/>
    <n v="-0.72713136899999997"/>
    <n v="19.402703112000001"/>
    <n v="409"/>
    <n v="195.56234719"/>
    <n v="1.4945024752"/>
    <n v="25.941287128999999"/>
    <n v="416"/>
    <n v="728.15144230999999"/>
    <n v="4.7528594066999998"/>
    <n v="16.195674523000001"/>
    <n v="2142"/>
    <n v="132"/>
    <n v="0.81884291610000004"/>
    <n v="18.980755432999999"/>
    <n v="320"/>
    <n v="7.4539999999999997"/>
    <n v="2.2148804899999999E-2"/>
    <n v="14.788897456000001"/>
    <n v="2116"/>
    <n v="41.590879016999999"/>
    <n v="1.1299259052999999"/>
    <n v="16.205994485000002"/>
  </r>
  <r>
    <x v="0"/>
    <x v="15"/>
    <n v="0.56072168759999996"/>
    <n v="2472"/>
    <n v="4895.9247573000002"/>
    <n v="3862"/>
    <n v="102.87193164"/>
    <n v="33.530897203999999"/>
    <n v="360"/>
    <n v="234.77222222"/>
    <n v="-0.32092062300000002"/>
    <n v="18.536381582000001"/>
    <n v="360"/>
    <n v="195.48055556"/>
    <n v="1.7057955429"/>
    <n v="25.675153926"/>
    <n v="365"/>
    <n v="730.02739726000004"/>
    <n v="4.9936539554000001"/>
    <n v="16.080094929000001"/>
    <n v="2472"/>
    <n v="132"/>
    <n v="0.92204642120000002"/>
    <n v="18.413158195000001"/>
    <n v="358"/>
    <n v="7.6139999999999999"/>
    <n v="1.3686567199999999E-2"/>
    <n v="15.397818599000001"/>
    <n v="2441"/>
    <n v="40.348340843999999"/>
    <n v="1.0532198061"/>
    <n v="15.72933005"/>
  </r>
  <r>
    <x v="0"/>
    <x v="16"/>
    <n v="0.61702318499999997"/>
    <n v="2522"/>
    <n v="5002.4647105000004"/>
    <n v="4127"/>
    <n v="95.307659317000002"/>
    <n v="32.820659073999998"/>
    <n v="349"/>
    <n v="250.71633238000001"/>
    <n v="4.8360631799999998E-2"/>
    <n v="18.680512028999999"/>
    <n v="344"/>
    <n v="211.63953488000001"/>
    <n v="1.8462484848"/>
    <n v="25.494209696999999"/>
    <n v="350"/>
    <n v="784.50857142999996"/>
    <n v="6.6884668434999996"/>
    <n v="16.778768851999999"/>
    <n v="2522"/>
    <n v="130"/>
    <n v="0.69204172730000002"/>
    <n v="18.380450995"/>
    <n v="420"/>
    <n v="7.4420000000000002"/>
    <n v="-1.7499099999999999E-4"/>
    <n v="16.319175690000002"/>
    <n v="2474"/>
    <n v="40.690177849999998"/>
    <n v="0.76861636769999997"/>
    <n v="15.95690843"/>
  </r>
  <r>
    <x v="0"/>
    <x v="17"/>
    <n v="0.6214647378"/>
    <n v="2646"/>
    <n v="5142.6213152"/>
    <n v="4384"/>
    <n v="80.414867701000006"/>
    <n v="32.885767336000001"/>
    <n v="356"/>
    <n v="257.70505617999999"/>
    <n v="-0.15620667599999999"/>
    <n v="18.677216963999999"/>
    <n v="356"/>
    <n v="219.73314607"/>
    <n v="1.4921722958000001"/>
    <n v="25.551250799000002"/>
    <n v="359"/>
    <n v="811.48467966999999"/>
    <n v="6.0552915637"/>
    <n v="16.157978821"/>
    <n v="2646"/>
    <n v="129"/>
    <n v="0.34126101850000001"/>
    <n v="18.354565198"/>
    <n v="503"/>
    <n v="7.2869999999999999"/>
    <n v="-1.4119909999999999E-2"/>
    <n v="16.809793148000001"/>
    <n v="2603"/>
    <n v="41.020745294000001"/>
    <n v="0.2463878397"/>
    <n v="15.908578051999999"/>
  </r>
  <r>
    <x v="0"/>
    <x v="18"/>
    <n v="0.55952791020000003"/>
    <n v="2662"/>
    <n v="4963.6457551000003"/>
    <n v="4654"/>
    <n v="58.817062741999997"/>
    <n v="31.755556081000002"/>
    <n v="364"/>
    <n v="246.10164835"/>
    <n v="0.25108746230000001"/>
    <n v="17.879464240000001"/>
    <n v="363"/>
    <n v="206.48484848000001"/>
    <n v="1.3321403697"/>
    <n v="24.580003008999999"/>
    <n v="364"/>
    <n v="765.51648351999995"/>
    <n v="5.4156117531000003"/>
    <n v="15.053755695"/>
    <n v="2662"/>
    <n v="129"/>
    <n v="6.9406411400000007E-2"/>
    <n v="17.571974397999998"/>
    <n v="585"/>
    <n v="7.45"/>
    <n v="1.9769302000000001E-3"/>
    <n v="16.850076899000001"/>
    <n v="2634"/>
    <n v="39.269969627999998"/>
    <n v="0.36097116219999997"/>
    <n v="15.027719232000001"/>
  </r>
  <r>
    <x v="0"/>
    <x v="19"/>
    <n v="0.58168542649999999"/>
    <n v="2806"/>
    <n v="5029.9828938000001"/>
    <n v="5001"/>
    <n v="61.950229954000001"/>
    <n v="31.504040192000001"/>
    <n v="332"/>
    <n v="241.84036144999999"/>
    <n v="0.96415645029999997"/>
    <n v="17.715782252"/>
    <n v="333"/>
    <n v="207.07507508"/>
    <n v="1.8549311862"/>
    <n v="24.560071614000002"/>
    <n v="333"/>
    <n v="761.32732733"/>
    <n v="5.8781719128000001"/>
    <n v="14.713460956"/>
    <n v="2806"/>
    <n v="130"/>
    <n v="-2.3297037999999999E-2"/>
    <n v="17.591967973999999"/>
    <n v="589"/>
    <n v="7.2629999999999999"/>
    <n v="4.3358542999999998E-3"/>
    <n v="16.897254902"/>
    <n v="2783"/>
    <n v="38.826518145999998"/>
    <n v="1.2395624622000001"/>
    <n v="14.998770192"/>
  </r>
  <r>
    <x v="0"/>
    <x v="20"/>
    <n v="0.5602852425"/>
    <n v="2677"/>
    <n v="5089.4153904000004"/>
    <n v="4920"/>
    <n v="50.909351626000003"/>
    <n v="31.368417886"/>
    <n v="333"/>
    <n v="251.73873874"/>
    <n v="1.4593656352"/>
    <n v="18.016017712"/>
    <n v="335"/>
    <n v="212.64179103999999"/>
    <n v="2.0635796217000002"/>
    <n v="24.573894040999999"/>
    <n v="335"/>
    <n v="786.93731343000002"/>
    <n v="5.9284392467"/>
    <n v="15.240818347999999"/>
    <n v="2677"/>
    <n v="129"/>
    <n v="-0.38544779200000001"/>
    <n v="17.766348666999999"/>
    <n v="597"/>
    <n v="7.2569999999999997"/>
    <n v="-9.3233980000000001E-3"/>
    <n v="17.470947075000002"/>
    <n v="2652"/>
    <n v="36.063536953000003"/>
    <n v="7.4498874600000001E-2"/>
    <n v="15.076537201000001"/>
  </r>
  <r>
    <x v="0"/>
    <x v="21"/>
    <n v="0.54476840419999994"/>
    <n v="2623"/>
    <n v="5089.9622570000001"/>
    <n v="5047"/>
    <n v="30.475698435000002"/>
    <n v="30.169454329000001"/>
    <n v="326"/>
    <n v="254.71472392999999"/>
    <n v="1.2529123015999999"/>
    <n v="17.401664285999999"/>
    <n v="327"/>
    <n v="220.22018349000001"/>
    <n v="1.6078455896999999"/>
    <n v="23.705309414999999"/>
    <n v="327"/>
    <n v="810.45565749000002"/>
    <n v="5.4860930711"/>
    <n v="14.330305637"/>
    <n v="2623"/>
    <n v="126"/>
    <n v="-1.2592326"/>
    <n v="16.823500694"/>
    <n v="570"/>
    <n v="7.1849999999999996"/>
    <n v="1.5772179599999998E-2"/>
    <n v="17.076423877"/>
    <n v="2576"/>
    <n v="30.744332298"/>
    <n v="-1.328218632"/>
    <n v="14.09573453"/>
  </r>
  <r>
    <x v="0"/>
    <x v="22"/>
    <n v="0.6283109268"/>
    <n v="2590"/>
    <n v="5222.3857142999996"/>
    <n v="5278"/>
    <n v="60.672008335999998"/>
    <n v="29.812402236"/>
    <n v="306"/>
    <n v="251.83333332999999"/>
    <n v="1.7040383447"/>
    <n v="17.623510061000001"/>
    <n v="310"/>
    <n v="216.79032258000001"/>
    <n v="1.901814562"/>
    <n v="23.65266003"/>
    <n v="309"/>
    <n v="798.81877023000004"/>
    <n v="6.0176850667000004"/>
    <n v="13.917453332999999"/>
    <n v="2590"/>
    <n v="125"/>
    <n v="-1.0970261809999999"/>
    <n v="16.824356478999999"/>
    <n v="605"/>
    <n v="7.0679999999999996"/>
    <n v="-1.7736815999999999E-2"/>
    <n v="17.154411397000001"/>
    <n v="2504"/>
    <n v="28.100039936000002"/>
    <n v="-4.1410506109999998"/>
    <n v="13.812738503"/>
  </r>
  <r>
    <x v="0"/>
    <x v="23"/>
    <n v="0.62211787470000002"/>
    <n v="2437"/>
    <n v="5348.9536314999996"/>
    <n v="5227"/>
    <n v="61.926242586999997"/>
    <n v="29.492881575999998"/>
    <n v="310"/>
    <n v="247.35161289999999"/>
    <n v="2.2900494158"/>
    <n v="17.798112239000002"/>
    <n v="313"/>
    <n v="215.94249201"/>
    <n v="1.9152527262000001"/>
    <n v="23.542440023000001"/>
    <n v="313"/>
    <n v="796.11821085999998"/>
    <n v="6.8630881816000002"/>
    <n v="13.677708062000001"/>
    <n v="2437"/>
    <n v="121"/>
    <n v="-1.6838889530000001"/>
    <n v="16.88917691"/>
    <n v="581"/>
    <n v="6.835"/>
    <n v="-6.3217958000000005E-2"/>
    <n v="17.352939728999999"/>
    <n v="2364"/>
    <n v="24.569289340000001"/>
    <n v="-6.3382482690000002"/>
    <n v="13.373383672999999"/>
  </r>
  <r>
    <x v="0"/>
    <x v="24"/>
    <n v="0.67564960939999996"/>
    <n v="2030"/>
    <n v="5534.5817734000002"/>
    <n v="5088"/>
    <n v="67.848233097000005"/>
    <n v="27.046635810000001"/>
    <n v="235"/>
    <n v="252.62978723000001"/>
    <n v="2.8289727918000001"/>
    <n v="16.853916404"/>
    <n v="237"/>
    <n v="224.16033755000001"/>
    <n v="1.9784254817"/>
    <n v="21.974812230000001"/>
    <n v="237"/>
    <n v="819.68354429999999"/>
    <n v="4.6625240422000003"/>
    <n v="12.235968115"/>
    <n v="2030"/>
    <n v="113"/>
    <n v="-2.3950519990000001"/>
    <n v="15.531559582"/>
    <n v="557"/>
    <n v="6.7489999999999997"/>
    <n v="-9.1492718000000001E-2"/>
    <n v="16.268349515000001"/>
    <n v="1446"/>
    <n v="22.155809129000001"/>
    <n v="-8.0815438489999991"/>
    <n v="11.774339454"/>
  </r>
  <r>
    <x v="0"/>
    <x v="25"/>
    <n v="0.71454514540000003"/>
    <n v="915"/>
    <n v="5739.3311475"/>
    <n v="4839"/>
    <n v="60.95693945"/>
    <n v="23.192289316"/>
    <n v="87"/>
    <n v="222.14942529000001"/>
    <n v="1.8478992955"/>
    <n v="15.182684625"/>
    <n v="88"/>
    <n v="192.44318182000001"/>
    <n v="1.3879056096"/>
    <n v="19.337161457000001"/>
    <n v="88"/>
    <n v="703.51136364000001"/>
    <n v="1.0994105073"/>
    <n v="10.767359516000001"/>
    <n v="915"/>
    <n v="99"/>
    <n v="-2.8779879890000002"/>
    <n v="13.824555602"/>
    <n v="229"/>
    <n v="6.8769999999999998"/>
    <n v="-0.10004755999999999"/>
    <n v="14.193500995999999"/>
    <m/>
    <m/>
    <m/>
    <m/>
  </r>
  <r>
    <x v="0"/>
    <x v="26"/>
    <n v="0.84475634310000003"/>
    <m/>
    <m/>
    <n v="4097"/>
    <n v="54.915731022999999"/>
    <n v="18.975509153000001"/>
    <m/>
    <m/>
    <m/>
    <m/>
    <m/>
    <m/>
    <m/>
    <m/>
    <m/>
    <m/>
    <m/>
    <m/>
    <m/>
    <m/>
    <m/>
    <m/>
    <m/>
    <m/>
    <m/>
    <m/>
    <m/>
    <m/>
    <m/>
    <m/>
  </r>
  <r>
    <x v="0"/>
    <x v="27"/>
    <n v="0.82097167329999998"/>
    <m/>
    <m/>
    <n v="2616"/>
    <n v="64.029063456000003"/>
    <n v="16.639220182999999"/>
    <m/>
    <m/>
    <m/>
    <m/>
    <m/>
    <m/>
    <m/>
    <m/>
    <m/>
    <m/>
    <m/>
    <m/>
    <m/>
    <m/>
    <m/>
    <m/>
    <m/>
    <m/>
    <m/>
    <m/>
    <m/>
    <m/>
    <m/>
    <m/>
  </r>
  <r>
    <x v="1"/>
    <x v="0"/>
    <n v="0"/>
    <n v="108"/>
    <n v="3934.2314815"/>
    <n v="119"/>
    <n v="-93.300924370000004"/>
    <n v="28.927882353000001"/>
    <m/>
    <m/>
    <m/>
    <m/>
    <m/>
    <m/>
    <m/>
    <m/>
    <m/>
    <m/>
    <m/>
    <m/>
    <n v="108"/>
    <n v="123"/>
    <n v="1.2797731092"/>
    <n v="10.388176471"/>
    <m/>
    <m/>
    <m/>
    <m/>
    <n v="105"/>
    <n v="39.946666667000002"/>
    <n v="0.24631896549999999"/>
    <n v="7.1082586207"/>
  </r>
  <r>
    <x v="1"/>
    <x v="1"/>
    <n v="0"/>
    <n v="101"/>
    <n v="4205"/>
    <n v="131"/>
    <n v="-23.509618320000001"/>
    <n v="27.035083968999999"/>
    <m/>
    <m/>
    <m/>
    <m/>
    <m/>
    <m/>
    <m/>
    <m/>
    <m/>
    <m/>
    <m/>
    <m/>
    <n v="101"/>
    <n v="112"/>
    <n v="0.56274809160000006"/>
    <n v="10.332244275000001"/>
    <m/>
    <m/>
    <m/>
    <m/>
    <n v="100"/>
    <n v="39.008000000000003"/>
    <n v="0.23872868219999999"/>
    <n v="7.1696744185999997"/>
  </r>
  <r>
    <x v="1"/>
    <x v="2"/>
    <n v="2.7222221999999999E-3"/>
    <n v="217"/>
    <n v="4186.9585252999996"/>
    <n v="261"/>
    <n v="-23.871877390000002"/>
    <n v="28.442984674000002"/>
    <m/>
    <m/>
    <m/>
    <m/>
    <m/>
    <m/>
    <m/>
    <m/>
    <m/>
    <m/>
    <m/>
    <m/>
    <n v="217"/>
    <n v="123"/>
    <n v="0.81976245209999998"/>
    <n v="10.915038314"/>
    <m/>
    <m/>
    <m/>
    <m/>
    <n v="213"/>
    <n v="42.131455398999996"/>
    <n v="0.16425296440000001"/>
    <n v="7.8238679841999996"/>
  </r>
  <r>
    <x v="1"/>
    <x v="3"/>
    <n v="7.0332409999999998E-2"/>
    <n v="193"/>
    <n v="4223.1450777"/>
    <n v="257"/>
    <n v="-33.54042802"/>
    <n v="27.179225680999998"/>
    <m/>
    <m/>
    <m/>
    <m/>
    <m/>
    <m/>
    <m/>
    <m/>
    <m/>
    <m/>
    <m/>
    <m/>
    <n v="193"/>
    <n v="116"/>
    <n v="1.15992607"/>
    <n v="11.554392996000001"/>
    <m/>
    <m/>
    <m/>
    <m/>
    <n v="187"/>
    <n v="42.860427807000001"/>
    <n v="0.3458821138"/>
    <n v="8.5888451220000004"/>
  </r>
  <r>
    <x v="1"/>
    <x v="4"/>
    <n v="2.4965870300000002E-2"/>
    <n v="303"/>
    <n v="4106.5049504999997"/>
    <n v="420"/>
    <n v="-2.273261905"/>
    <n v="28.069702380999999"/>
    <m/>
    <m/>
    <m/>
    <m/>
    <m/>
    <m/>
    <m/>
    <m/>
    <m/>
    <m/>
    <m/>
    <m/>
    <n v="303"/>
    <n v="119"/>
    <n v="0.93186428570000002"/>
    <n v="12.074028570999999"/>
    <m/>
    <m/>
    <m/>
    <m/>
    <n v="299"/>
    <n v="45.226755853"/>
    <n v="0.50025419660000003"/>
    <n v="8.7519908872999999"/>
  </r>
  <r>
    <x v="1"/>
    <x v="5"/>
    <n v="3.8283261800000003E-2"/>
    <n v="328"/>
    <n v="4336.5579268000001"/>
    <n v="434"/>
    <n v="-17.037142859999999"/>
    <n v="29.224449309000001"/>
    <m/>
    <m/>
    <m/>
    <m/>
    <m/>
    <m/>
    <m/>
    <m/>
    <m/>
    <m/>
    <m/>
    <m/>
    <n v="328"/>
    <n v="124"/>
    <n v="0.98683140879999998"/>
    <n v="12.098023095"/>
    <m/>
    <m/>
    <m/>
    <m/>
    <n v="325"/>
    <n v="42.533538462000003"/>
    <n v="0.60589622639999996"/>
    <n v="8.9162580189000007"/>
  </r>
  <r>
    <x v="1"/>
    <x v="6"/>
    <n v="7.3086092699999994E-2"/>
    <n v="356"/>
    <n v="4474.5280898999999"/>
    <n v="482"/>
    <n v="11.882448133"/>
    <n v="30.060811203"/>
    <m/>
    <m/>
    <m/>
    <m/>
    <m/>
    <m/>
    <m/>
    <m/>
    <m/>
    <m/>
    <m/>
    <m/>
    <n v="356"/>
    <n v="121"/>
    <n v="1.0357380457000001"/>
    <n v="13.383106029"/>
    <m/>
    <m/>
    <m/>
    <m/>
    <n v="352"/>
    <n v="45.348579545"/>
    <n v="0.57018644070000002"/>
    <n v="9.6999302965999998"/>
  </r>
  <r>
    <x v="1"/>
    <x v="7"/>
    <n v="1.6310679599999999E-2"/>
    <n v="486"/>
    <n v="4465.6049383"/>
    <n v="664"/>
    <n v="32.752349398"/>
    <n v="29.307340361000001"/>
    <m/>
    <m/>
    <m/>
    <m/>
    <m/>
    <m/>
    <m/>
    <m/>
    <m/>
    <m/>
    <m/>
    <m/>
    <n v="486"/>
    <n v="125"/>
    <n v="1.3112786144999999"/>
    <n v="12.701135541999999"/>
    <m/>
    <m/>
    <m/>
    <m/>
    <n v="484"/>
    <n v="41.916115701999999"/>
    <n v="0.46826676830000002"/>
    <n v="9.5710661585000008"/>
  </r>
  <r>
    <x v="1"/>
    <x v="8"/>
    <n v="1.8293370900000001E-2"/>
    <n v="700"/>
    <n v="4659.9114286000004"/>
    <n v="931"/>
    <n v="30.641235231"/>
    <n v="29.626653060999999"/>
    <m/>
    <m/>
    <m/>
    <m/>
    <m/>
    <m/>
    <m/>
    <m/>
    <m/>
    <m/>
    <m/>
    <m/>
    <n v="700"/>
    <n v="125"/>
    <n v="1.3189484425"/>
    <n v="12.985364125"/>
    <m/>
    <m/>
    <m/>
    <m/>
    <n v="688"/>
    <n v="41.406686047000001"/>
    <n v="0.5430962801"/>
    <n v="10.231080306000001"/>
  </r>
  <r>
    <x v="1"/>
    <x v="9"/>
    <n v="3.6960887900000003E-2"/>
    <n v="906"/>
    <n v="4510.0430464000001"/>
    <n v="1207"/>
    <n v="29.948707539000001"/>
    <n v="28.564304060000001"/>
    <m/>
    <m/>
    <m/>
    <m/>
    <m/>
    <m/>
    <m/>
    <m/>
    <m/>
    <m/>
    <m/>
    <m/>
    <n v="906"/>
    <n v="126"/>
    <n v="1.3077178423"/>
    <n v="12.385666390000001"/>
    <m/>
    <m/>
    <m/>
    <m/>
    <n v="892"/>
    <n v="39.225896861000003"/>
    <n v="0.4463017903"/>
    <n v="9.5824994884999999"/>
  </r>
  <r>
    <x v="1"/>
    <x v="10"/>
    <n v="1.5480072500000001E-2"/>
    <n v="991"/>
    <n v="4634.9475277000001"/>
    <n v="1365"/>
    <n v="57.473076923000001"/>
    <n v="29.328698167999999"/>
    <m/>
    <m/>
    <m/>
    <m/>
    <m/>
    <m/>
    <m/>
    <m/>
    <m/>
    <m/>
    <m/>
    <m/>
    <n v="991"/>
    <n v="127"/>
    <n v="0.67721218800000005"/>
    <n v="13.456180616999999"/>
    <n v="80"/>
    <n v="7.8540000000000001"/>
    <n v="4.6682616000000001E-3"/>
    <n v="8.1355661882000003"/>
    <n v="976"/>
    <n v="39.747643443000001"/>
    <n v="0.670302917"/>
    <n v="10.404020568"/>
  </r>
  <r>
    <x v="1"/>
    <x v="11"/>
    <n v="2.5697106399999999E-2"/>
    <n v="1181"/>
    <n v="4581.2430144"/>
    <n v="1640"/>
    <n v="52.273054878000003"/>
    <n v="28.642620732000001"/>
    <m/>
    <m/>
    <m/>
    <m/>
    <m/>
    <m/>
    <m/>
    <m/>
    <m/>
    <m/>
    <m/>
    <m/>
    <n v="1181"/>
    <n v="130"/>
    <n v="0.88328266180000004"/>
    <n v="13.052753967999999"/>
    <n v="98"/>
    <n v="7.7190000000000003"/>
    <n v="9.0723683999999992E-3"/>
    <n v="9.2738157895000004"/>
    <n v="1174"/>
    <n v="36.157410562000003"/>
    <n v="0.3742772586"/>
    <n v="10.463191153"/>
  </r>
  <r>
    <x v="1"/>
    <x v="12"/>
    <n v="1.50800712E-2"/>
    <n v="1382"/>
    <n v="4690.8936323999997"/>
    <n v="1987"/>
    <n v="52.028012079"/>
    <n v="27.644935078"/>
    <m/>
    <m/>
    <m/>
    <m/>
    <m/>
    <m/>
    <m/>
    <m/>
    <m/>
    <m/>
    <m/>
    <m/>
    <n v="1382"/>
    <n v="130"/>
    <n v="0.85055701309999998"/>
    <n v="12.619949041"/>
    <n v="125"/>
    <n v="7.5540000000000003"/>
    <n v="1.2527567599999999E-2"/>
    <n v="9.4284324323999993"/>
    <n v="1355"/>
    <n v="39.120295202999998"/>
    <n v="0.38857320229999998"/>
    <n v="10.170301707"/>
  </r>
  <r>
    <x v="1"/>
    <x v="13"/>
    <n v="3.0238774999999999E-2"/>
    <n v="1409"/>
    <n v="4779.9297373999998"/>
    <n v="2156"/>
    <n v="73.763172542000007"/>
    <n v="27.546100186"/>
    <m/>
    <m/>
    <m/>
    <m/>
    <m/>
    <m/>
    <m/>
    <m/>
    <m/>
    <m/>
    <m/>
    <m/>
    <n v="1409"/>
    <n v="126"/>
    <n v="0.84457381620000005"/>
    <n v="12.939143454"/>
    <n v="152"/>
    <n v="7.34"/>
    <n v="3.58894009E-2"/>
    <n v="10.258894009"/>
    <n v="1379"/>
    <n v="41.634590283000001"/>
    <n v="0.35943331750000002"/>
    <n v="10.438328809"/>
  </r>
  <r>
    <x v="1"/>
    <x v="14"/>
    <n v="2.3777533E-2"/>
    <n v="1681"/>
    <n v="4804.7709697"/>
    <n v="2593"/>
    <n v="70.700536059000001"/>
    <n v="27.540280756000001"/>
    <n v="68"/>
    <n v="205.02941175999999"/>
    <n v="0.68080162099999997"/>
    <n v="11.78203049"/>
    <n v="67"/>
    <n v="175.49253730999999"/>
    <n v="1.6257195216"/>
    <n v="20.653464505999999"/>
    <n v="68"/>
    <n v="654.13235294000003"/>
    <n v="9.1455494603999998"/>
    <n v="11.019890287999999"/>
    <n v="1681"/>
    <n v="129"/>
    <n v="1.0064635276"/>
    <n v="13.088467387"/>
    <n v="170"/>
    <n v="7.1779999999999999"/>
    <n v="2.31792673E-2"/>
    <n v="10.966874513"/>
    <n v="1652"/>
    <n v="42.936198546999996"/>
    <n v="0.4315521859"/>
    <n v="10.623002481"/>
  </r>
  <r>
    <x v="1"/>
    <x v="15"/>
    <n v="3.3643870399999998E-2"/>
    <n v="1775"/>
    <n v="4826.8450703999997"/>
    <n v="2783"/>
    <n v="80.298893281000005"/>
    <n v="26.955282429"/>
    <n v="87"/>
    <n v="204.57471264"/>
    <n v="0.58190392229999999"/>
    <n v="11.646969413000001"/>
    <n v="88"/>
    <n v="178.40909091"/>
    <n v="1.5995609493"/>
    <n v="20.340217188"/>
    <n v="88"/>
    <n v="672.07954544999996"/>
    <n v="7.2519410773999997"/>
    <n v="10.995164983"/>
    <n v="1775"/>
    <n v="132"/>
    <n v="1.3073256567"/>
    <n v="12.829435768"/>
    <n v="210"/>
    <n v="7.4340000000000002"/>
    <n v="1.04372263E-2"/>
    <n v="11.368248175"/>
    <n v="1746"/>
    <n v="41.286254296000003"/>
    <n v="0.33845734160000002"/>
    <n v="10.660691944"/>
  </r>
  <r>
    <x v="1"/>
    <x v="16"/>
    <n v="5.1114285699999998E-2"/>
    <n v="1960"/>
    <n v="4832.3729592"/>
    <n v="2990"/>
    <n v="68.159481604999996"/>
    <n v="27.381076254"/>
    <n v="97"/>
    <n v="186.60824742"/>
    <n v="0.59777041500000005"/>
    <n v="11.80711178"/>
    <n v="98"/>
    <n v="164.45918366999999"/>
    <n v="1.4342344482"/>
    <n v="20.620693311"/>
    <n v="98"/>
    <n v="616.12244897999994"/>
    <n v="7.8497942322999998"/>
    <n v="11.072401403000001"/>
    <n v="1960"/>
    <n v="131"/>
    <n v="1.240064214"/>
    <n v="13.065842808999999"/>
    <n v="220"/>
    <n v="7.242"/>
    <n v="2.4785810000000001E-3"/>
    <n v="11.736546185"/>
    <n v="1941"/>
    <n v="41.681143740000003"/>
    <n v="0.16041564210000001"/>
    <n v="10.715300307"/>
  </r>
  <r>
    <x v="1"/>
    <x v="17"/>
    <n v="5.9748098899999998E-2"/>
    <n v="2347"/>
    <n v="4920.8478908999996"/>
    <n v="3622"/>
    <n v="70.410107675000006"/>
    <n v="26.858477637"/>
    <n v="107"/>
    <n v="206.13084112000001"/>
    <n v="0.94705366530000001"/>
    <n v="11.54973444"/>
    <n v="109"/>
    <n v="177.43119265999999"/>
    <n v="1.5546350829"/>
    <n v="20.223675138000001"/>
    <n v="111"/>
    <n v="670.90990991000001"/>
    <n v="10.487285239"/>
    <n v="10.928307845999999"/>
    <n v="2347"/>
    <n v="131"/>
    <n v="1.1387145228"/>
    <n v="12.736598617"/>
    <n v="277"/>
    <n v="7.4020000000000001"/>
    <n v="1.45497175E-2"/>
    <n v="12.351073445999999"/>
    <n v="2334"/>
    <n v="40.492159383000001"/>
    <n v="1.27346996E-2"/>
    <n v="10.518828158"/>
  </r>
  <r>
    <x v="1"/>
    <x v="18"/>
    <n v="4.7091494499999997E-2"/>
    <n v="2674"/>
    <n v="4977.5482423000003"/>
    <n v="4030"/>
    <n v="53.955436724999998"/>
    <n v="26.405594045000001"/>
    <n v="119"/>
    <n v="208.55462184999999"/>
    <n v="1.0111204969000001"/>
    <n v="10.848132422000001"/>
    <n v="121"/>
    <n v="183.95041322"/>
    <n v="1.3360412115"/>
    <n v="19.732155412000001"/>
    <n v="122"/>
    <n v="689.73770492000006"/>
    <n v="10.12530104"/>
    <n v="10.131143693"/>
    <n v="2674"/>
    <n v="128"/>
    <n v="0.8851890214"/>
    <n v="11.862231247"/>
    <n v="329"/>
    <n v="7.45"/>
    <n v="6.7446121000000001E-3"/>
    <n v="12.121174569000001"/>
    <n v="2655"/>
    <n v="38.107532956999997"/>
    <n v="4.7170657900000003E-2"/>
    <n v="9.8655123015000008"/>
  </r>
  <r>
    <x v="1"/>
    <x v="19"/>
    <n v="4.3993614700000003E-2"/>
    <n v="2538"/>
    <n v="4995.7163121000003"/>
    <n v="4221"/>
    <n v="70.156524520000005"/>
    <n v="25.610002605999998"/>
    <n v="106"/>
    <n v="203.70754717"/>
    <n v="1.4776597008000001"/>
    <n v="10.840395868"/>
    <n v="107"/>
    <n v="178.75700935"/>
    <n v="1.7532402182"/>
    <n v="19.224559164999999"/>
    <n v="110"/>
    <n v="669.73636364000004"/>
    <n v="10.61851495"/>
    <n v="9.6696738649"/>
    <n v="2538"/>
    <n v="133"/>
    <n v="1.0132045077"/>
    <n v="11.883551601000001"/>
    <n v="316"/>
    <n v="7.2880000000000003"/>
    <n v="-3.2727699999999999E-3"/>
    <n v="11.569423792"/>
    <n v="2518"/>
    <n v="37.008498809000002"/>
    <n v="0.91852216870000003"/>
    <n v="9.8118454939999999"/>
  </r>
  <r>
    <x v="1"/>
    <x v="20"/>
    <n v="2.86999473E-2"/>
    <n v="2587"/>
    <n v="5015.8167762000003"/>
    <n v="4330"/>
    <n v="69.790180139"/>
    <n v="24.721775289"/>
    <n v="89"/>
    <n v="230.71910112"/>
    <n v="1.4949863615000001"/>
    <n v="10.356181461"/>
    <n v="92"/>
    <n v="210.51086957000001"/>
    <n v="1.8446846118"/>
    <n v="18.610588724999999"/>
    <n v="92"/>
    <n v="785.67391304"/>
    <n v="9.9897490453"/>
    <n v="9.2573033279000008"/>
    <n v="2587"/>
    <n v="128"/>
    <n v="0.59327848390000004"/>
    <n v="11.290203836"/>
    <n v="311"/>
    <n v="7.15"/>
    <n v="-1.0015026999999999E-2"/>
    <n v="11.459380692"/>
    <n v="2563"/>
    <n v="33.002887242"/>
    <n v="0.16921707599999999"/>
    <n v="9.4148591345000003"/>
  </r>
  <r>
    <x v="1"/>
    <x v="21"/>
    <n v="1.3614446400000001E-2"/>
    <n v="3043"/>
    <n v="5041.6815642000001"/>
    <n v="4997"/>
    <n v="60.756251751000001"/>
    <n v="23.924557735"/>
    <n v="93"/>
    <n v="215.61290323"/>
    <n v="1.4082367894000001"/>
    <n v="9.8619953962999993"/>
    <n v="95"/>
    <n v="193.2"/>
    <n v="1.7727674604999999"/>
    <n v="17.950235541000001"/>
    <n v="97"/>
    <n v="711.41237113"/>
    <n v="9.9862762148000002"/>
    <n v="9.2431529412"/>
    <n v="3043"/>
    <n v="124"/>
    <n v="0.26414811849999997"/>
    <n v="10.590214572000001"/>
    <n v="396"/>
    <n v="7.19"/>
    <n v="6.3994020000000002E-3"/>
    <n v="12.050533959999999"/>
    <n v="2978"/>
    <n v="30.033848219999999"/>
    <n v="-0.84397126099999997"/>
    <n v="8.7324153004999996"/>
  </r>
  <r>
    <x v="1"/>
    <x v="22"/>
    <n v="4.3346247499999997E-2"/>
    <n v="2804"/>
    <n v="5080.9012125999998"/>
    <n v="5081"/>
    <n v="65.509905529999997"/>
    <n v="23.194785475"/>
    <n v="99"/>
    <n v="228.37373736999999"/>
    <n v="1.3409042364999999"/>
    <n v="10.159650640000001"/>
    <n v="102"/>
    <n v="213.81372549"/>
    <n v="1.8534894663999999"/>
    <n v="17.560725142999999"/>
    <n v="102"/>
    <n v="787.43137254999999"/>
    <n v="8.5708713004000003"/>
    <n v="9.2068820628000001"/>
    <n v="2804"/>
    <n v="123"/>
    <n v="0.2366262308"/>
    <n v="10.526205790000001"/>
    <n v="386"/>
    <n v="7.0519999999999996"/>
    <n v="-1.9340239999999999E-3"/>
    <n v="12.1429229"/>
    <n v="2764"/>
    <n v="25.553762663000001"/>
    <n v="-2.2562902070000002"/>
    <n v="8.6327588376000008"/>
  </r>
  <r>
    <x v="1"/>
    <x v="23"/>
    <n v="5.5107272499999999E-2"/>
    <n v="2538"/>
    <n v="5102.0106383000002"/>
    <n v="4858"/>
    <n v="63.502853025999997"/>
    <n v="21.589853643000001"/>
    <n v="134"/>
    <n v="232.11940299"/>
    <n v="1.4557788085000001"/>
    <n v="9.8038412697999995"/>
    <n v="139"/>
    <n v="202.04316546999999"/>
    <n v="1.5739067326"/>
    <n v="16.505454807"/>
    <n v="139"/>
    <n v="767.50359711999999"/>
    <n v="10.015648200999999"/>
    <n v="9.2653910985000003"/>
    <n v="2538"/>
    <n v="118"/>
    <n v="0.30350999379999999"/>
    <n v="9.6384180919000002"/>
    <n v="405"/>
    <n v="7.0469999999999997"/>
    <n v="-3.0509549E-2"/>
    <n v="12.446647704"/>
    <n v="2473"/>
    <n v="22.260614638"/>
    <n v="-2.9459074379999999"/>
    <n v="7.8227623275999996"/>
  </r>
  <r>
    <x v="1"/>
    <x v="24"/>
    <n v="4.23631909E-2"/>
    <n v="1803"/>
    <n v="5364.1935663000004"/>
    <n v="4449"/>
    <n v="69.612602831999993"/>
    <n v="18.806021803"/>
    <n v="68"/>
    <n v="220.52941175999999"/>
    <n v="1.3915980635"/>
    <n v="8.7208507093000005"/>
    <n v="72"/>
    <n v="212.38888889"/>
    <n v="1.6893993704000001"/>
    <n v="14.542281987999999"/>
    <n v="72"/>
    <n v="775.33333332999996"/>
    <n v="8.4235061553000001"/>
    <n v="7.6394938446999996"/>
    <n v="1803"/>
    <n v="110"/>
    <n v="-0.22796760399999999"/>
    <n v="8.4330092237999992"/>
    <n v="231"/>
    <n v="6.8319999999999999"/>
    <n v="-4.9919680000000001E-2"/>
    <n v="10.762405383000001"/>
    <n v="1369"/>
    <n v="19.849452155000002"/>
    <n v="-3.6255821949999998"/>
    <n v="6.6652127414000004"/>
  </r>
  <r>
    <x v="1"/>
    <x v="25"/>
    <n v="4.3929919999999997E-2"/>
    <n v="635"/>
    <n v="5553.7181102000004"/>
    <n v="3967"/>
    <n v="73.806876732999996"/>
    <n v="15.777626165999999"/>
    <m/>
    <m/>
    <m/>
    <m/>
    <m/>
    <m/>
    <m/>
    <m/>
    <m/>
    <m/>
    <m/>
    <m/>
    <n v="635"/>
    <n v="97"/>
    <n v="-0.36415598199999999"/>
    <n v="7.8639543160000001"/>
    <n v="98"/>
    <n v="6.5979999999999999"/>
    <n v="-6.4878922000000006E-2"/>
    <n v="9.4206757844000002"/>
    <n v="68"/>
    <n v="17.666176471"/>
    <n v="-4.3281984360000001"/>
    <n v="6.8770231867999998"/>
  </r>
  <r>
    <x v="1"/>
    <x v="26"/>
    <n v="7.9834862399999998E-2"/>
    <m/>
    <m/>
    <n v="3375"/>
    <n v="77.801736296000001"/>
    <n v="13.38455763"/>
    <m/>
    <m/>
    <m/>
    <m/>
    <m/>
    <m/>
    <m/>
    <m/>
    <m/>
    <m/>
    <m/>
    <m/>
    <m/>
    <m/>
    <m/>
    <m/>
    <m/>
    <m/>
    <m/>
    <m/>
    <m/>
    <m/>
    <m/>
    <m/>
  </r>
  <r>
    <x v="1"/>
    <x v="27"/>
    <n v="3.40862231E-2"/>
    <m/>
    <m/>
    <n v="1996"/>
    <n v="72.770155310999996"/>
    <n v="11.603607214"/>
    <m/>
    <m/>
    <m/>
    <m/>
    <m/>
    <m/>
    <m/>
    <m/>
    <m/>
    <m/>
    <m/>
    <m/>
    <m/>
    <m/>
    <m/>
    <m/>
    <m/>
    <m/>
    <m/>
    <m/>
    <m/>
    <m/>
    <m/>
    <m/>
  </r>
  <r>
    <x v="1"/>
    <x v="28"/>
    <n v="5.5416666699999999E-2"/>
    <m/>
    <m/>
    <n v="51"/>
    <n v="91.620392156999998"/>
    <n v="9.9823529412000003"/>
    <m/>
    <m/>
    <m/>
    <m/>
    <m/>
    <m/>
    <m/>
    <m/>
    <m/>
    <m/>
    <m/>
    <m/>
    <m/>
    <m/>
    <m/>
    <m/>
    <m/>
    <m/>
    <m/>
    <m/>
    <m/>
    <m/>
    <m/>
    <m/>
  </r>
  <r>
    <x v="2"/>
    <x v="0"/>
    <n v="8.1699650799999995E-2"/>
    <n v="1044"/>
    <n v="5206.4214559000002"/>
    <n v="1331"/>
    <n v="-23.475244180000001"/>
    <n v="29.743760331000001"/>
    <n v="137"/>
    <n v="187.35036496000001"/>
    <n v="-0.93097814599999995"/>
    <n v="12.121099471999999"/>
    <m/>
    <m/>
    <m/>
    <m/>
    <n v="64"/>
    <n v="778.90625"/>
    <n v="4.5680388801999996"/>
    <n v="5.5970668740000002"/>
    <n v="1044"/>
    <n v="137"/>
    <n v="1.8970784314"/>
    <n v="11.944324284"/>
    <m/>
    <m/>
    <m/>
    <m/>
    <n v="1043"/>
    <n v="41.721476510000002"/>
    <n v="-0.129080999"/>
    <n v="8.7519522332000008"/>
  </r>
  <r>
    <x v="2"/>
    <x v="1"/>
    <n v="0.13464937560000001"/>
    <n v="1322"/>
    <n v="5397.2496217999997"/>
    <n v="1699"/>
    <n v="-43.825573869999999"/>
    <n v="31.160714538000001"/>
    <n v="109"/>
    <n v="209.51376146999999"/>
    <n v="-1.1713488510000001"/>
    <n v="12.229407778000001"/>
    <m/>
    <m/>
    <m/>
    <m/>
    <n v="64"/>
    <n v="846.1875"/>
    <n v="4.5639508929000003"/>
    <n v="5.6926249999999996"/>
    <n v="1322"/>
    <n v="136"/>
    <n v="1.8221302297999999"/>
    <n v="13.396261049"/>
    <m/>
    <m/>
    <m/>
    <m/>
    <n v="1316"/>
    <n v="40.931155015000002"/>
    <n v="-0.209401897"/>
    <n v="10.160879312"/>
  </r>
  <r>
    <x v="2"/>
    <x v="2"/>
    <n v="0.2338696197"/>
    <n v="1388"/>
    <n v="5388.7492794999998"/>
    <n v="1882"/>
    <n v="-12.45765143"/>
    <n v="31.461236451000001"/>
    <n v="113"/>
    <n v="217.26548672999999"/>
    <n v="-0.52052459900000003"/>
    <n v="12.570940642"/>
    <m/>
    <m/>
    <m/>
    <m/>
    <n v="66"/>
    <n v="866.60606060999999"/>
    <n v="5.0840719015999998"/>
    <n v="6.0226877955999996"/>
    <n v="1388"/>
    <n v="137"/>
    <n v="1.9850937665999999"/>
    <n v="14.158689931"/>
    <m/>
    <m/>
    <m/>
    <m/>
    <n v="1382"/>
    <n v="38.636830680000003"/>
    <n v="-0.39073333300000002"/>
    <n v="10.940922312"/>
  </r>
  <r>
    <x v="2"/>
    <x v="3"/>
    <n v="0.1594276795"/>
    <n v="1670"/>
    <n v="5618.9610777999997"/>
    <n v="2246"/>
    <n v="14.425186998999999"/>
    <n v="32.308869545999997"/>
    <n v="156"/>
    <n v="233.84615385000001"/>
    <n v="0.2041568627"/>
    <n v="13.248031193999999"/>
    <m/>
    <m/>
    <m/>
    <m/>
    <n v="130"/>
    <n v="844.89230769000005"/>
    <n v="6.1194701887000003"/>
    <n v="7.0258860377000003"/>
    <n v="1670"/>
    <n v="139"/>
    <n v="2.0138241317999999"/>
    <n v="14.764729297000001"/>
    <m/>
    <m/>
    <m/>
    <m/>
    <n v="1664"/>
    <n v="37.307391826999996"/>
    <n v="-0.36915095999999997"/>
    <n v="11.73272519"/>
  </r>
  <r>
    <x v="2"/>
    <x v="4"/>
    <n v="0.24301566999999999"/>
    <n v="1773"/>
    <n v="5542.9311901000001"/>
    <n v="2459"/>
    <n v="10.975628304000001"/>
    <n v="31.595727938"/>
    <n v="154"/>
    <n v="236.42857143000001"/>
    <n v="0.52822562220000002"/>
    <n v="13.477546716000001"/>
    <n v="52"/>
    <n v="217.36538461999999"/>
    <n v="0.33120374139999997"/>
    <n v="22.407510776999999"/>
    <n v="143"/>
    <n v="841.08391607999999"/>
    <n v="7.3654732565999996"/>
    <n v="7.7749844278999998"/>
    <n v="1773"/>
    <n v="139"/>
    <n v="2.3725614821000001"/>
    <n v="14.633330619000001"/>
    <m/>
    <m/>
    <m/>
    <m/>
    <n v="1770"/>
    <n v="35.939152542000002"/>
    <n v="-0.605785452"/>
    <n v="11.682466244"/>
  </r>
  <r>
    <x v="2"/>
    <x v="5"/>
    <n v="0.2446824973"/>
    <n v="2098"/>
    <n v="5711.5452812000003"/>
    <n v="2925"/>
    <n v="42.020441026"/>
    <n v="31.912952479000001"/>
    <n v="201"/>
    <n v="243.30845771"/>
    <n v="1.0110184931999999"/>
    <n v="14.391605822000001"/>
    <n v="70"/>
    <n v="228.75714285999999"/>
    <n v="0.95932694939999996"/>
    <n v="23.054346785"/>
    <n v="194"/>
    <n v="870.22680412"/>
    <n v="8.2635727322000001"/>
    <n v="8.4912222221999993"/>
    <n v="2098"/>
    <n v="142"/>
    <n v="2.5242476059999999"/>
    <n v="15.326339260999999"/>
    <m/>
    <m/>
    <m/>
    <m/>
    <n v="2087"/>
    <n v="35.259511259999996"/>
    <n v="-0.62698449899999997"/>
    <n v="12.556935756"/>
  </r>
  <r>
    <x v="2"/>
    <x v="6"/>
    <n v="0.35013655700000001"/>
    <n v="2351"/>
    <n v="5792.7111867000003"/>
    <n v="3433"/>
    <n v="65.329886396999996"/>
    <n v="32.281498106999997"/>
    <n v="243"/>
    <n v="235.81893004"/>
    <n v="1.1923864565"/>
    <n v="15.382801226"/>
    <n v="93"/>
    <n v="219.51612903"/>
    <n v="1.3373230411000001"/>
    <n v="23.572337606000001"/>
    <n v="250"/>
    <n v="829.88"/>
    <n v="10.108766051"/>
    <n v="9.6347704484999994"/>
    <n v="2351"/>
    <n v="143"/>
    <n v="2.7449860140000002"/>
    <n v="15.867742133"/>
    <m/>
    <m/>
    <m/>
    <m/>
    <n v="2328"/>
    <n v="36.589733676999998"/>
    <n v="-0.70332073799999995"/>
    <n v="13.067084388"/>
  </r>
  <r>
    <x v="2"/>
    <x v="7"/>
    <n v="0.30476732159999997"/>
    <n v="2368"/>
    <n v="5925.7960303999998"/>
    <n v="3670"/>
    <n v="97.805525885999998"/>
    <n v="31.604458038000001"/>
    <n v="284"/>
    <n v="235.8415493"/>
    <n v="1.4916995637999999"/>
    <n v="15.439491003000001"/>
    <n v="161"/>
    <n v="228.81987577999999"/>
    <n v="1.6943536785"/>
    <n v="23.190125612999999"/>
    <n v="288"/>
    <n v="822.38888888999998"/>
    <n v="11.626537551"/>
    <n v="10.153270204"/>
    <n v="2368"/>
    <n v="142"/>
    <n v="3.3533920981000001"/>
    <n v="15.611717711000001"/>
    <n v="77"/>
    <n v="7.1820000000000004"/>
    <n v="6.0985950400000002E-2"/>
    <n v="7.0872314049999998"/>
    <n v="2348"/>
    <n v="35.975809198999997"/>
    <n v="-0.86321865600000003"/>
    <n v="13.169044115"/>
  </r>
  <r>
    <x v="2"/>
    <x v="8"/>
    <n v="0.37900655859999999"/>
    <n v="2557"/>
    <n v="6102.4434885000001"/>
    <n v="3924"/>
    <n v="132.26259683999999"/>
    <n v="32.100422018000003"/>
    <n v="295"/>
    <n v="244.12881356"/>
    <n v="1.8501930138"/>
    <n v="15.770118307000001"/>
    <n v="203"/>
    <n v="223.80788176999999"/>
    <n v="2.3002647808000001"/>
    <n v="23.772841488000001"/>
    <n v="298"/>
    <n v="848.48993288999998"/>
    <n v="12.165483607000001"/>
    <n v="10.235813338"/>
    <n v="2557"/>
    <n v="143"/>
    <n v="3.8465607952999998"/>
    <n v="16.171035687"/>
    <n v="93"/>
    <n v="7.2949999999999999"/>
    <n v="5.2963904200000002E-2"/>
    <n v="7.5178268877000001"/>
    <n v="2537"/>
    <n v="35.948206542999998"/>
    <n v="-0.95250844000000001"/>
    <n v="13.604643862"/>
  </r>
  <r>
    <x v="2"/>
    <x v="9"/>
    <n v="0.39846047969999998"/>
    <n v="2536"/>
    <n v="6262.0973974999997"/>
    <n v="3895"/>
    <n v="133.48864442000001"/>
    <n v="32.049919897000002"/>
    <n v="334"/>
    <n v="250.03592814000001"/>
    <n v="2.132845541"/>
    <n v="15.684810075"/>
    <n v="274"/>
    <n v="230.17153285000001"/>
    <n v="2.5835228557000001"/>
    <n v="23.540475090000001"/>
    <n v="340"/>
    <n v="880.39117647"/>
    <n v="13.918670055"/>
    <n v="10.804024238"/>
    <n v="2536"/>
    <n v="144"/>
    <n v="3.9512819327000002"/>
    <n v="15.986369313999999"/>
    <n v="127"/>
    <n v="7.1970000000000001"/>
    <n v="4.5555641399999999E-2"/>
    <n v="8.2278207109999997"/>
    <n v="2508"/>
    <n v="35.343141946000003"/>
    <n v="-1.0982974649999999"/>
    <n v="13.605735308"/>
  </r>
  <r>
    <x v="2"/>
    <x v="10"/>
    <n v="0.44659641729999999"/>
    <n v="2752"/>
    <n v="6275.7739825999997"/>
    <n v="4355"/>
    <n v="144.46437427999999"/>
    <n v="32.165804133000002"/>
    <n v="349"/>
    <n v="255.53868195000001"/>
    <n v="2.9044928702999999"/>
    <n v="16.208831877000001"/>
    <n v="346"/>
    <n v="234.2283237"/>
    <n v="3.0776437601"/>
    <n v="23.958293726000001"/>
    <n v="353"/>
    <n v="901.76487252000004"/>
    <n v="14.874025078000001"/>
    <n v="11.568923720000001"/>
    <n v="2752"/>
    <n v="146"/>
    <n v="3.9015433433000002"/>
    <n v="16.498584271999999"/>
    <n v="167"/>
    <n v="7.383"/>
    <n v="5.2120535699999998E-2"/>
    <n v="9.5268887363000001"/>
    <n v="2728"/>
    <n v="37.189332845000003"/>
    <n v="-1.264812558"/>
    <n v="14.008266782"/>
  </r>
  <r>
    <x v="2"/>
    <x v="11"/>
    <n v="0.44277497319999998"/>
    <n v="3037"/>
    <n v="6326.6509714000003"/>
    <n v="4777"/>
    <n v="170.35592002999999"/>
    <n v="33.034027004000002"/>
    <n v="388"/>
    <n v="256.31185567"/>
    <n v="3.2055181304000002"/>
    <n v="17.039583316000002"/>
    <n v="387"/>
    <n v="233.98708009999999"/>
    <n v="3.8134431651999998"/>
    <n v="24.771842159999999"/>
    <n v="396"/>
    <n v="904.88383838000004"/>
    <n v="16.621630428"/>
    <n v="12.016141512000001"/>
    <n v="3037"/>
    <n v="145"/>
    <n v="3.5610548806"/>
    <n v="17.319369711"/>
    <n v="276"/>
    <n v="7.3129999999999997"/>
    <n v="5.1670796499999998E-2"/>
    <n v="10.887345133"/>
    <n v="3005"/>
    <n v="36.878236272999999"/>
    <n v="-1.4412762830000001"/>
    <n v="14.815436353999999"/>
  </r>
  <r>
    <x v="2"/>
    <x v="12"/>
    <n v="0.48455671810000001"/>
    <n v="3306"/>
    <n v="6380.2979431000003"/>
    <n v="5326"/>
    <n v="180.00743521999999"/>
    <n v="32.230136311999999"/>
    <n v="450"/>
    <n v="254.70444444"/>
    <n v="2.9647465186000002"/>
    <n v="17.144301656"/>
    <n v="450"/>
    <n v="236.87777778"/>
    <n v="4.1758727000000002"/>
    <n v="24.381235824000001"/>
    <n v="456"/>
    <n v="911.54605262999996"/>
    <n v="15.807822558"/>
    <n v="12.707833562999999"/>
    <n v="3306"/>
    <n v="146"/>
    <n v="3.0056895192000002"/>
    <n v="16.921106687000002"/>
    <n v="407"/>
    <n v="7.3730000000000002"/>
    <n v="5.2594261199999999E-2"/>
    <n v="12.399275944999999"/>
    <n v="3271"/>
    <n v="36.981381839999997"/>
    <n v="-1.6797978099999999"/>
    <n v="14.588017274"/>
  </r>
  <r>
    <x v="2"/>
    <x v="13"/>
    <n v="0.4266239429"/>
    <n v="3300"/>
    <n v="6439.6736363999999"/>
    <n v="5334"/>
    <n v="189.16455192999999"/>
    <n v="31.765298274999999"/>
    <n v="476"/>
    <n v="253.27941175999999"/>
    <n v="3.7164169014000001"/>
    <n v="16.852409389999998"/>
    <n v="472"/>
    <n v="233.76483051"/>
    <n v="4.5900365579000004"/>
    <n v="24.125854705999998"/>
    <n v="486"/>
    <n v="891.80864197999995"/>
    <n v="16.155839271000001"/>
    <n v="12.264856676999999"/>
    <n v="3300"/>
    <n v="147"/>
    <n v="2.8568169542000001"/>
    <n v="16.709385783999998"/>
    <n v="463"/>
    <n v="7.2640000000000002"/>
    <n v="5.6433315800000002E-2"/>
    <n v="12.539588824000001"/>
    <n v="3254"/>
    <n v="37.271972955999999"/>
    <n v="-1.7135933839999999"/>
    <n v="14.499042664999999"/>
  </r>
  <r>
    <x v="2"/>
    <x v="14"/>
    <n v="0.46813981040000002"/>
    <n v="3271"/>
    <n v="6459.0596148000004"/>
    <n v="5552"/>
    <n v="186.16308176999999"/>
    <n v="31.428558176999999"/>
    <n v="493"/>
    <n v="254.18661258"/>
    <n v="3.6651500813000002"/>
    <n v="16.685058154"/>
    <n v="493"/>
    <n v="233.79716024000001"/>
    <n v="4.533491443"/>
    <n v="23.842758241999999"/>
    <n v="497"/>
    <n v="900.20120724000003"/>
    <n v="14.748286081"/>
    <n v="11.869777862999999"/>
    <n v="3271"/>
    <n v="149"/>
    <n v="3.4262188794999999"/>
    <n v="16.599473247999999"/>
    <n v="536"/>
    <n v="7.399"/>
    <n v="5.7711651900000001E-2"/>
    <n v="12.720747296000001"/>
    <n v="3236"/>
    <n v="36.499845487999998"/>
    <n v="-1.8137066909999999"/>
    <n v="14.419912097999999"/>
  </r>
  <r>
    <x v="2"/>
    <x v="15"/>
    <n v="0.45680038319999999"/>
    <n v="3419"/>
    <n v="6488.3805205999997"/>
    <n v="5944"/>
    <n v="198.46751850999999"/>
    <n v="30.962519347000001"/>
    <n v="454"/>
    <n v="256.48237884999998"/>
    <n v="3.4378905011000001"/>
    <n v="16.753988358000001"/>
    <n v="453"/>
    <n v="237.92715232"/>
    <n v="4.3293438236000004"/>
    <n v="23.744405251"/>
    <n v="461"/>
    <n v="916.99783079999997"/>
    <n v="16.261592259"/>
    <n v="12.345936464999999"/>
    <n v="3419"/>
    <n v="151"/>
    <n v="3.8491836699999999"/>
    <n v="16.605184343000001"/>
    <n v="627"/>
    <n v="7.3579999999999997"/>
    <n v="3.2873187599999999E-2"/>
    <n v="13.845132336000001"/>
    <n v="3399"/>
    <n v="37.404883789000003"/>
    <n v="-2.033955068"/>
    <n v="14.420859071000001"/>
  </r>
  <r>
    <x v="2"/>
    <x v="16"/>
    <n v="0.49504257439999999"/>
    <n v="3623"/>
    <n v="6578.6491857999999"/>
    <n v="6396"/>
    <n v="197.07449811999999"/>
    <n v="30.464424171000001"/>
    <n v="440"/>
    <n v="254.76363635999999"/>
    <n v="3.8680444479"/>
    <n v="16.324445265000001"/>
    <n v="439"/>
    <n v="237.53075171"/>
    <n v="4.4544161189000002"/>
    <n v="23.406094678999999"/>
    <n v="441"/>
    <n v="910.59637187999999"/>
    <n v="16.848082954999999"/>
    <n v="11.768524091"/>
    <n v="3623"/>
    <n v="149"/>
    <n v="3.6052045704000002"/>
    <n v="16.235079511999999"/>
    <n v="759"/>
    <n v="7.3250000000000002"/>
    <n v="2.1616808500000001E-2"/>
    <n v="13.98687234"/>
    <n v="3583"/>
    <n v="36.927658387000001"/>
    <n v="-1.9596640430000001"/>
    <n v="14.148097291999999"/>
  </r>
  <r>
    <x v="2"/>
    <x v="17"/>
    <n v="0.5622082236"/>
    <n v="3472"/>
    <n v="6674.7865782999997"/>
    <n v="6224"/>
    <n v="200.08572461"/>
    <n v="31.205254498999999"/>
    <n v="541"/>
    <n v="250.69685767000001"/>
    <n v="3.8066033897999998"/>
    <n v="17.313637933999999"/>
    <n v="539"/>
    <n v="240.84601112999999"/>
    <n v="4.5260824625999998"/>
    <n v="24.04898055"/>
    <n v="542"/>
    <n v="911.61254613000006"/>
    <n v="17.270783021"/>
    <n v="11.979269239000001"/>
    <n v="3472"/>
    <n v="149"/>
    <n v="3.2874694337000001"/>
    <n v="16.960006435"/>
    <n v="815"/>
    <n v="7.1379999999999999"/>
    <n v="3.0708754200000001E-2"/>
    <n v="14.743497475"/>
    <n v="3437"/>
    <n v="37.659412277999998"/>
    <n v="-2.1449746119999999"/>
    <n v="14.813718435"/>
  </r>
  <r>
    <x v="2"/>
    <x v="18"/>
    <n v="0.45441166869999999"/>
    <n v="3635"/>
    <n v="6570.5158184000002"/>
    <n v="6568"/>
    <n v="200.72287607000001"/>
    <n v="30.061503806000001"/>
    <n v="386"/>
    <n v="252.63989637"/>
    <n v="3.9969537545999998"/>
    <n v="15.991268162000001"/>
    <n v="387"/>
    <n v="242.40826873"/>
    <n v="4.7575976240999998"/>
    <n v="23.165948523000001"/>
    <n v="389"/>
    <n v="914.95886888999996"/>
    <n v="18.346634438999999"/>
    <n v="11.210719990999999"/>
    <n v="3635"/>
    <n v="151"/>
    <n v="3.2164433445"/>
    <n v="16.079043710000001"/>
    <n v="794"/>
    <n v="7.19"/>
    <n v="8.3351151000000002E-3"/>
    <n v="14.366714637999999"/>
    <n v="3610"/>
    <n v="36.303822715000003"/>
    <n v="-1.8206843720000001"/>
    <n v="14.141019010999999"/>
  </r>
  <r>
    <x v="2"/>
    <x v="19"/>
    <n v="0.469604837"/>
    <n v="3641"/>
    <n v="6755.9071684"/>
    <n v="6800"/>
    <n v="220.86431618"/>
    <n v="30.480327205999998"/>
    <n v="358"/>
    <n v="255.12290503"/>
    <n v="3.9768540899000002"/>
    <n v="16.750652321"/>
    <n v="359"/>
    <n v="249.27855152999999"/>
    <n v="5.3323078281000003"/>
    <n v="23.809554737999999"/>
    <n v="360"/>
    <n v="933.82500000000005"/>
    <n v="20.193718849"/>
    <n v="11.214325595"/>
    <n v="3641"/>
    <n v="150"/>
    <n v="2.6877076832000002"/>
    <n v="16.665680748"/>
    <n v="812"/>
    <n v="7.1929999999999996"/>
    <n v="1.8380223099999999E-2"/>
    <n v="14.754830781000001"/>
    <n v="3616"/>
    <n v="36.265790928999998"/>
    <n v="-0.95924804399999997"/>
    <n v="14.461257611000001"/>
  </r>
  <r>
    <x v="2"/>
    <x v="20"/>
    <n v="0.46984688889999998"/>
    <n v="3427"/>
    <n v="6911.7642253000004"/>
    <n v="6630"/>
    <n v="242.33506033"/>
    <n v="29.512617798000001"/>
    <n v="338"/>
    <n v="259.55621301999997"/>
    <n v="4.8824083206999997"/>
    <n v="15.929481694"/>
    <n v="340"/>
    <n v="244.29411765"/>
    <n v="5.7049957736000003"/>
    <n v="22.887478038000001"/>
    <n v="340"/>
    <n v="928.00294117999999"/>
    <n v="21.415746556999999"/>
    <n v="10.464173895"/>
    <n v="3427"/>
    <n v="149"/>
    <n v="2.7045860507000001"/>
    <n v="15.766145681999999"/>
    <n v="753"/>
    <n v="6.9870000000000001"/>
    <n v="-1.6340479000000002E-2"/>
    <n v="14.298947574"/>
    <n v="3407"/>
    <n v="33.940328735000001"/>
    <n v="-2.1870366780000001"/>
    <n v="13.539571446"/>
  </r>
  <r>
    <x v="2"/>
    <x v="21"/>
    <n v="0.45947498320000002"/>
    <n v="3285"/>
    <n v="6957.0392694000002"/>
    <n v="6500"/>
    <n v="208.43522153999999"/>
    <n v="28.962806462"/>
    <n v="357"/>
    <n v="252.96358542999999"/>
    <n v="3.9728533313000001"/>
    <n v="15.856987508"/>
    <n v="362"/>
    <n v="250.06077347999999"/>
    <n v="4.9666949360999997"/>
    <n v="22.59959843"/>
    <n v="362"/>
    <n v="935.58287293000001"/>
    <n v="22.620501866000001"/>
    <n v="10.368956657"/>
    <n v="3285"/>
    <n v="146"/>
    <n v="2.0336075443000001"/>
    <n v="15.521656504999999"/>
    <n v="736"/>
    <n v="6.9669999999999996"/>
    <n v="-3.8656945999999998E-2"/>
    <n v="14.412197043999999"/>
    <n v="3245"/>
    <n v="30.178181817999999"/>
    <n v="-4.372170916"/>
    <n v="13.045787081"/>
  </r>
  <r>
    <x v="2"/>
    <x v="22"/>
    <n v="0.48309491059999998"/>
    <n v="2921"/>
    <n v="6991.9116740999998"/>
    <n v="6181"/>
    <n v="216.50003559000001"/>
    <n v="28.274621097000001"/>
    <n v="384"/>
    <n v="258.75260416999998"/>
    <n v="4.0591873582"/>
    <n v="15.833823825"/>
    <n v="388"/>
    <n v="254.63659794"/>
    <n v="5.0479409290000001"/>
    <n v="22.024513513999999"/>
    <n v="387"/>
    <n v="957.03875969000001"/>
    <n v="19.511575949000001"/>
    <n v="10.024307595"/>
    <n v="2921"/>
    <n v="144"/>
    <n v="1.5859621114"/>
    <n v="15.039483323000001"/>
    <n v="752"/>
    <n v="6.8220000000000001"/>
    <n v="-3.8893303999999997E-2"/>
    <n v="14.401331182"/>
    <n v="2875"/>
    <n v="26.461669565000001"/>
    <n v="-6.0943527980000001"/>
    <n v="12.316448926"/>
  </r>
  <r>
    <x v="2"/>
    <x v="23"/>
    <n v="0.60039041820000005"/>
    <n v="2811"/>
    <n v="7225.5563855999999"/>
    <n v="5913"/>
    <n v="262.00251987000001"/>
    <n v="27.787747166999999"/>
    <n v="317"/>
    <n v="252.3785489"/>
    <n v="4.1619971133"/>
    <n v="15.562996434"/>
    <n v="318"/>
    <n v="249.55345912000001"/>
    <n v="6.1794233502999996"/>
    <n v="21.734773266000001"/>
    <n v="317"/>
    <n v="942.85173501999998"/>
    <n v="21.060594322"/>
    <n v="9.1054710830999994"/>
    <n v="2811"/>
    <n v="140"/>
    <n v="1.8207464455"/>
    <n v="14.257212085000001"/>
    <n v="730"/>
    <n v="6.8570000000000002"/>
    <n v="-5.2281155000000003E-2"/>
    <n v="13.708361947"/>
    <n v="2748"/>
    <n v="23.353639009999998"/>
    <n v="-7.3044197659999996"/>
    <n v="11.265892104000001"/>
  </r>
  <r>
    <x v="2"/>
    <x v="24"/>
    <n v="0.68682089310000005"/>
    <n v="2043"/>
    <n v="7274.2633382000004"/>
    <n v="5144"/>
    <n v="263.3726944"/>
    <n v="25.159855753999999"/>
    <n v="187"/>
    <n v="252.50802139000001"/>
    <n v="4.8387008962999998"/>
    <n v="14.108491816000001"/>
    <n v="187"/>
    <n v="234.12834225"/>
    <n v="6.0670303266000003"/>
    <n v="19.822592146000002"/>
    <n v="187"/>
    <n v="900.90909091000003"/>
    <n v="19.897991210000001"/>
    <n v="7.9090242887000004"/>
    <n v="2043"/>
    <n v="135"/>
    <n v="1.5939789965"/>
    <n v="12.669426487999999"/>
    <n v="462"/>
    <n v="6.6509999999999998"/>
    <n v="-5.8168346000000003E-2"/>
    <n v="12.299104544"/>
    <n v="1649"/>
    <n v="20.685081868000001"/>
    <n v="-8.2161189869999998"/>
    <n v="9.5959618888999998"/>
  </r>
  <r>
    <x v="2"/>
    <x v="25"/>
    <n v="0.74592805490000003"/>
    <n v="755"/>
    <n v="7213.3496689000003"/>
    <n v="4683"/>
    <n v="253.82821909"/>
    <n v="20.710901132"/>
    <n v="97"/>
    <n v="237.90721649"/>
    <n v="4.4310769066000004"/>
    <n v="12.286142674000001"/>
    <n v="99"/>
    <n v="222.71717172000001"/>
    <n v="5.3021750000000001"/>
    <n v="16.616806196999999"/>
    <n v="99"/>
    <n v="845.55555556000002"/>
    <n v="17.225653117"/>
    <n v="6.9059095835999997"/>
    <n v="755"/>
    <n v="117"/>
    <n v="1.5135178533"/>
    <n v="10.767525551"/>
    <n v="265"/>
    <n v="6.6520000000000001"/>
    <n v="-7.5362333000000004E-2"/>
    <n v="10.752007647999999"/>
    <n v="57"/>
    <n v="19.759649122999999"/>
    <n v="-7.9776140160000004"/>
    <n v="8.9782678888999996"/>
  </r>
  <r>
    <x v="2"/>
    <x v="26"/>
    <n v="0.78301286240000001"/>
    <m/>
    <m/>
    <n v="4159"/>
    <n v="245.61168549999999"/>
    <n v="16.663299110000001"/>
    <m/>
    <m/>
    <m/>
    <m/>
    <m/>
    <m/>
    <m/>
    <m/>
    <m/>
    <m/>
    <m/>
    <m/>
    <m/>
    <m/>
    <m/>
    <m/>
    <m/>
    <m/>
    <m/>
    <m/>
    <m/>
    <m/>
    <m/>
    <m/>
  </r>
  <r>
    <x v="2"/>
    <x v="27"/>
    <n v="0.97236196320000001"/>
    <m/>
    <m/>
    <n v="2754"/>
    <n v="252.95213508000001"/>
    <n v="15.279048656000001"/>
    <m/>
    <m/>
    <m/>
    <m/>
    <m/>
    <m/>
    <m/>
    <m/>
    <m/>
    <m/>
    <m/>
    <m/>
    <m/>
    <m/>
    <m/>
    <m/>
    <m/>
    <m/>
    <m/>
    <m/>
    <m/>
    <m/>
    <m/>
    <m/>
  </r>
  <r>
    <x v="2"/>
    <x v="28"/>
    <n v="0.94098591549999999"/>
    <m/>
    <m/>
    <n v="67"/>
    <n v="353.60701492999999"/>
    <n v="16.023880597000002"/>
    <m/>
    <m/>
    <m/>
    <m/>
    <m/>
    <m/>
    <m/>
    <m/>
    <m/>
    <m/>
    <m/>
    <m/>
    <m/>
    <m/>
    <m/>
    <m/>
    <m/>
    <m/>
    <m/>
    <m/>
    <m/>
    <m/>
    <m/>
    <m/>
  </r>
  <r>
    <x v="3"/>
    <x v="1"/>
    <n v="0.29610526320000002"/>
    <n v="60"/>
    <n v="3838.6333332999998"/>
    <n v="71"/>
    <n v="-75.395633799999999"/>
    <n v="35.166126761000001"/>
    <m/>
    <m/>
    <m/>
    <m/>
    <m/>
    <m/>
    <m/>
    <m/>
    <m/>
    <m/>
    <m/>
    <m/>
    <n v="60"/>
    <n v="130"/>
    <n v="0.62508450699999996"/>
    <n v="16.657985915000001"/>
    <m/>
    <m/>
    <m/>
    <m/>
    <n v="58"/>
    <n v="45.739655171999999"/>
    <n v="-0.29249999999999998"/>
    <n v="11.512571428999999"/>
  </r>
  <r>
    <x v="3"/>
    <x v="2"/>
    <n v="0"/>
    <m/>
    <m/>
    <n v="58"/>
    <n v="-5.2246551720000003"/>
    <n v="31.679517240999999"/>
    <m/>
    <m/>
    <m/>
    <m/>
    <m/>
    <m/>
    <m/>
    <m/>
    <m/>
    <m/>
    <m/>
    <m/>
    <m/>
    <m/>
    <m/>
    <m/>
    <m/>
    <m/>
    <m/>
    <m/>
    <m/>
    <m/>
    <m/>
    <m/>
  </r>
  <r>
    <x v="3"/>
    <x v="3"/>
    <n v="6.7586206999999997E-3"/>
    <n v="69"/>
    <n v="4332.7536232000002"/>
    <n v="82"/>
    <n v="-33.002317069999997"/>
    <n v="31.159475610000001"/>
    <m/>
    <m/>
    <m/>
    <m/>
    <m/>
    <m/>
    <m/>
    <m/>
    <m/>
    <m/>
    <m/>
    <m/>
    <n v="69"/>
    <n v="132"/>
    <n v="1.522"/>
    <n v="12.663780488"/>
    <m/>
    <m/>
    <m/>
    <m/>
    <n v="69"/>
    <n v="50.576811593999999"/>
    <n v="0.23490243899999999"/>
    <n v="9.4401951220000004"/>
  </r>
  <r>
    <x v="3"/>
    <x v="4"/>
    <n v="0"/>
    <n v="83"/>
    <n v="4315.6746988000004"/>
    <n v="105"/>
    <n v="-38.363333330000003"/>
    <n v="33.161428571000002"/>
    <m/>
    <m/>
    <m/>
    <m/>
    <m/>
    <m/>
    <m/>
    <m/>
    <m/>
    <m/>
    <m/>
    <m/>
    <n v="83"/>
    <n v="129"/>
    <n v="1.8815809524"/>
    <n v="14.803657143000001"/>
    <m/>
    <m/>
    <m/>
    <m/>
    <n v="82"/>
    <n v="36.197560975999998"/>
    <n v="6.4171428599999997E-2"/>
    <n v="11.88247619"/>
  </r>
  <r>
    <x v="3"/>
    <x v="5"/>
    <n v="0.11276150629999999"/>
    <n v="115"/>
    <n v="4748.3478261"/>
    <n v="153"/>
    <n v="-32.277843140000002"/>
    <n v="33.443901961000002"/>
    <m/>
    <m/>
    <m/>
    <m/>
    <m/>
    <m/>
    <m/>
    <m/>
    <m/>
    <m/>
    <m/>
    <m/>
    <n v="115"/>
    <n v="128"/>
    <n v="0.88186928099999995"/>
    <n v="16.529555555999998"/>
    <m/>
    <m/>
    <m/>
    <m/>
    <n v="115"/>
    <n v="39.86"/>
    <n v="-5.4941176000000001E-2"/>
    <n v="13.917895424999999"/>
  </r>
  <r>
    <x v="3"/>
    <x v="6"/>
    <n v="8.4670329700000005E-2"/>
    <n v="214"/>
    <n v="5013.3691589"/>
    <n v="258"/>
    <n v="24.169379845000002"/>
    <n v="32.326050387999999"/>
    <m/>
    <m/>
    <m/>
    <m/>
    <m/>
    <m/>
    <m/>
    <m/>
    <m/>
    <m/>
    <m/>
    <m/>
    <n v="214"/>
    <n v="137"/>
    <n v="0.39975193799999997"/>
    <n v="14.015240309999999"/>
    <m/>
    <m/>
    <m/>
    <m/>
    <n v="210"/>
    <n v="41.321428570999998"/>
    <n v="-2.9337255E-2"/>
    <n v="11.796763922"/>
  </r>
  <r>
    <x v="3"/>
    <x v="7"/>
    <n v="0.2167268041"/>
    <n v="173"/>
    <n v="4974.7803468000002"/>
    <n v="276"/>
    <n v="10.867644928000001"/>
    <n v="32.151210145"/>
    <m/>
    <m/>
    <m/>
    <m/>
    <m/>
    <m/>
    <m/>
    <m/>
    <m/>
    <m/>
    <m/>
    <m/>
    <n v="173"/>
    <n v="138"/>
    <n v="1.6207536231999999"/>
    <n v="15.944108696000001"/>
    <m/>
    <m/>
    <m/>
    <m/>
    <n v="167"/>
    <n v="40.710179641000003"/>
    <n v="-4.3785184999999997E-2"/>
    <n v="13.864606296"/>
  </r>
  <r>
    <x v="3"/>
    <x v="8"/>
    <n v="0.32906158359999998"/>
    <n v="158"/>
    <n v="5100.4177215"/>
    <n v="237"/>
    <n v="22.869240506000001"/>
    <n v="32.877514767999998"/>
    <m/>
    <m/>
    <m/>
    <m/>
    <m/>
    <m/>
    <m/>
    <m/>
    <m/>
    <m/>
    <m/>
    <m/>
    <n v="158"/>
    <n v="147"/>
    <n v="1.7707088607999999"/>
    <n v="15.973523207"/>
    <m/>
    <m/>
    <m/>
    <m/>
    <n v="157"/>
    <n v="38.594267516000002"/>
    <n v="-4.7689361999999999E-2"/>
    <n v="13.780617872000001"/>
  </r>
  <r>
    <x v="3"/>
    <x v="9"/>
    <n v="0.16380697050000001"/>
    <n v="232"/>
    <n v="5203.4784483000003"/>
    <n v="294"/>
    <n v="64.714285713999999"/>
    <n v="35.242863946"/>
    <m/>
    <m/>
    <m/>
    <m/>
    <m/>
    <m/>
    <m/>
    <m/>
    <m/>
    <m/>
    <m/>
    <m/>
    <n v="232"/>
    <n v="143"/>
    <n v="2.1025680271999998"/>
    <n v="17.977598639"/>
    <m/>
    <m/>
    <m/>
    <m/>
    <n v="224"/>
    <n v="35.422321429"/>
    <n v="-0.15401034499999999"/>
    <n v="15.858316552"/>
  </r>
  <r>
    <x v="3"/>
    <x v="10"/>
    <n v="0.13160092809999999"/>
    <n v="216"/>
    <n v="5258.0694444000001"/>
    <n v="308"/>
    <n v="24.099350649000002"/>
    <n v="35.126042208000001"/>
    <m/>
    <m/>
    <m/>
    <m/>
    <m/>
    <m/>
    <m/>
    <m/>
    <m/>
    <m/>
    <m/>
    <m/>
    <n v="216"/>
    <n v="141"/>
    <n v="2.7477889609999999"/>
    <n v="18.552769480999999"/>
    <m/>
    <m/>
    <m/>
    <m/>
    <n v="209"/>
    <n v="34.096650717999999"/>
    <n v="-0.41280065399999999"/>
    <n v="16.318246078000001"/>
  </r>
  <r>
    <x v="3"/>
    <x v="11"/>
    <n v="3.8793418599999997E-2"/>
    <n v="232"/>
    <n v="5127.75"/>
    <n v="361"/>
    <n v="139.57722992000001"/>
    <n v="32.261235456999998"/>
    <m/>
    <m/>
    <m/>
    <m/>
    <m/>
    <m/>
    <m/>
    <m/>
    <m/>
    <m/>
    <m/>
    <m/>
    <n v="232"/>
    <n v="149"/>
    <n v="3.3025955679000001"/>
    <n v="16.933842105"/>
    <m/>
    <m/>
    <m/>
    <m/>
    <n v="227"/>
    <n v="34.389867840999997"/>
    <n v="0.2442960894"/>
    <n v="15.143710894"/>
  </r>
  <r>
    <x v="3"/>
    <x v="12"/>
    <n v="7.8068181799999997E-2"/>
    <n v="284"/>
    <n v="5092.0809859000001"/>
    <n v="450"/>
    <n v="144.17057778"/>
    <n v="31.910897777999999"/>
    <m/>
    <m/>
    <m/>
    <m/>
    <m/>
    <m/>
    <m/>
    <m/>
    <m/>
    <m/>
    <m/>
    <m/>
    <n v="284"/>
    <n v="154"/>
    <n v="3.0444200000000001"/>
    <n v="16.007719999999999"/>
    <m/>
    <m/>
    <m/>
    <m/>
    <n v="279"/>
    <n v="35.212186379999999"/>
    <n v="-0.497040449"/>
    <n v="14.456538652000001"/>
  </r>
  <r>
    <x v="3"/>
    <x v="13"/>
    <n v="0.1398798799"/>
    <n v="310"/>
    <n v="5165.7483871000004"/>
    <n v="491"/>
    <n v="171.94967413000001"/>
    <n v="31.896006109999998"/>
    <m/>
    <m/>
    <m/>
    <m/>
    <m/>
    <m/>
    <m/>
    <m/>
    <m/>
    <m/>
    <m/>
    <m/>
    <n v="310"/>
    <n v="151"/>
    <n v="1.9963163264999999"/>
    <n v="15.548108163"/>
    <m/>
    <m/>
    <m/>
    <m/>
    <n v="307"/>
    <n v="38.652117263999997"/>
    <n v="-0.23907771"/>
    <n v="13.875635787"/>
  </r>
  <r>
    <x v="3"/>
    <x v="14"/>
    <n v="8.9668587899999999E-2"/>
    <n v="364"/>
    <n v="5064.8598900999996"/>
    <n v="501"/>
    <n v="163.82506986000001"/>
    <n v="33.301798402999999"/>
    <m/>
    <m/>
    <m/>
    <m/>
    <m/>
    <m/>
    <m/>
    <m/>
    <m/>
    <m/>
    <m/>
    <m/>
    <n v="364"/>
    <n v="158"/>
    <n v="2.3439361277000001"/>
    <n v="15.642373253000001"/>
    <m/>
    <m/>
    <m/>
    <m/>
    <n v="356"/>
    <n v="32.891573033999997"/>
    <n v="8.4794354799999999E-2"/>
    <n v="14.641180846999999"/>
  </r>
  <r>
    <x v="3"/>
    <x v="15"/>
    <n v="5.66034755E-2"/>
    <n v="291"/>
    <n v="4992.1168385000001"/>
    <n v="450"/>
    <n v="99.456911110999997"/>
    <n v="30.543224444"/>
    <m/>
    <m/>
    <m/>
    <m/>
    <m/>
    <m/>
    <m/>
    <m/>
    <m/>
    <m/>
    <m/>
    <m/>
    <n v="291"/>
    <n v="150"/>
    <n v="0.84321555560000006"/>
    <n v="14.236984444000001"/>
    <m/>
    <m/>
    <m/>
    <m/>
    <n v="285"/>
    <n v="36.022105263"/>
    <n v="0.18708219179999999"/>
    <n v="13.161336072999999"/>
  </r>
  <r>
    <x v="3"/>
    <x v="16"/>
    <n v="0.1377777778"/>
    <n v="309"/>
    <n v="5301.0873786000002"/>
    <n v="450"/>
    <n v="167.89282222"/>
    <n v="31.551315555999999"/>
    <m/>
    <m/>
    <m/>
    <m/>
    <m/>
    <m/>
    <m/>
    <m/>
    <m/>
    <m/>
    <m/>
    <m/>
    <n v="309"/>
    <n v="151"/>
    <n v="1.0874311110999999"/>
    <n v="14.792015556000001"/>
    <m/>
    <m/>
    <m/>
    <m/>
    <n v="307"/>
    <n v="36.017263843999999"/>
    <n v="0.28012808989999999"/>
    <n v="13.587639551000001"/>
  </r>
  <r>
    <x v="3"/>
    <x v="17"/>
    <n v="0.18151732379999999"/>
    <n v="374"/>
    <n v="5300.6604278000004"/>
    <n v="590"/>
    <n v="246.33350847"/>
    <n v="31.906922034000001"/>
    <m/>
    <m/>
    <m/>
    <m/>
    <m/>
    <m/>
    <m/>
    <m/>
    <m/>
    <m/>
    <m/>
    <m/>
    <n v="374"/>
    <n v="157"/>
    <n v="2.0141067797000001"/>
    <n v="15.0474"/>
    <m/>
    <m/>
    <m/>
    <m/>
    <n v="369"/>
    <n v="36.000813008000002"/>
    <n v="0.71244425389999999"/>
    <n v="13.605411492"/>
  </r>
  <r>
    <x v="3"/>
    <x v="18"/>
    <n v="0.18164642380000001"/>
    <n v="315"/>
    <n v="5127.2031746000002"/>
    <n v="474"/>
    <n v="170.74491560999999"/>
    <n v="30.341303796999998"/>
    <m/>
    <m/>
    <m/>
    <m/>
    <m/>
    <m/>
    <m/>
    <m/>
    <m/>
    <m/>
    <m/>
    <m/>
    <n v="315"/>
    <n v="147"/>
    <n v="1.1961940928000001"/>
    <n v="13.594700422000001"/>
    <m/>
    <m/>
    <m/>
    <m/>
    <n v="309"/>
    <n v="34.055339805999999"/>
    <n v="0.69285867239999999"/>
    <n v="11.711489293"/>
  </r>
  <r>
    <x v="3"/>
    <x v="19"/>
    <n v="0.22139837400000001"/>
    <n v="244"/>
    <n v="4951.5368852000001"/>
    <n v="383"/>
    <n v="132.11428197999999"/>
    <n v="27.961509138"/>
    <m/>
    <m/>
    <m/>
    <m/>
    <m/>
    <m/>
    <m/>
    <m/>
    <m/>
    <m/>
    <m/>
    <m/>
    <n v="244"/>
    <n v="141"/>
    <n v="0.73874607329999997"/>
    <n v="12.603164920999999"/>
    <m/>
    <m/>
    <m/>
    <m/>
    <n v="234"/>
    <n v="33.296153846000003"/>
    <n v="1.0767957560000001"/>
    <n v="10.398950928"/>
  </r>
  <r>
    <x v="3"/>
    <x v="20"/>
    <n v="5.5597920299999999E-2"/>
    <n v="200"/>
    <n v="4950.6049999999996"/>
    <n v="371"/>
    <n v="122.86792453"/>
    <n v="22.489469003"/>
    <m/>
    <m/>
    <m/>
    <m/>
    <m/>
    <m/>
    <m/>
    <m/>
    <m/>
    <m/>
    <m/>
    <m/>
    <n v="200"/>
    <n v="143"/>
    <n v="0.59449326150000004"/>
    <n v="9.4068787062000006"/>
    <m/>
    <m/>
    <m/>
    <m/>
    <n v="197"/>
    <n v="29.089340102000001"/>
    <n v="0.38805509640000002"/>
    <n v="7.8728393938999996"/>
  </r>
  <r>
    <x v="3"/>
    <x v="21"/>
    <n v="9.9424778800000002E-2"/>
    <n v="208"/>
    <n v="5045.6201922999999"/>
    <n v="467"/>
    <n v="128.45376873999999"/>
    <n v="20.307672376999999"/>
    <m/>
    <m/>
    <m/>
    <m/>
    <m/>
    <m/>
    <m/>
    <m/>
    <m/>
    <m/>
    <m/>
    <m/>
    <n v="208"/>
    <n v="139"/>
    <n v="1.318745182"/>
    <n v="8.1725845824000007"/>
    <m/>
    <m/>
    <m/>
    <m/>
    <n v="202"/>
    <n v="26.272277228"/>
    <n v="-0.373680346"/>
    <n v="6.9269568035000004"/>
  </r>
  <r>
    <x v="3"/>
    <x v="22"/>
    <n v="0.19914715720000001"/>
    <n v="189"/>
    <n v="5269.7089947000004"/>
    <n v="389"/>
    <n v="143.19282776"/>
    <n v="21.922406169999999"/>
    <m/>
    <m/>
    <m/>
    <m/>
    <m/>
    <m/>
    <m/>
    <m/>
    <m/>
    <m/>
    <m/>
    <m/>
    <n v="189"/>
    <n v="131"/>
    <n v="1.0629405685"/>
    <n v="8.9872041344000007"/>
    <m/>
    <m/>
    <m/>
    <m/>
    <n v="183"/>
    <n v="26.004918032999999"/>
    <n v="-1.156176316"/>
    <n v="6.8714736841999997"/>
  </r>
  <r>
    <x v="3"/>
    <x v="23"/>
    <n v="5.8515625000000002E-2"/>
    <n v="158"/>
    <n v="5440.5822785"/>
    <n v="334"/>
    <n v="123.55814371"/>
    <n v="20.251862275000001"/>
    <m/>
    <m/>
    <m/>
    <m/>
    <m/>
    <m/>
    <m/>
    <m/>
    <m/>
    <m/>
    <m/>
    <m/>
    <n v="158"/>
    <n v="118"/>
    <n v="0.4607694611"/>
    <n v="7.9557874250999996"/>
    <m/>
    <m/>
    <m/>
    <m/>
    <n v="147"/>
    <n v="22.357823129"/>
    <n v="-1.6605562309999999"/>
    <n v="5.7360051672000001"/>
  </r>
  <r>
    <x v="3"/>
    <x v="24"/>
    <n v="4.5367793199999999E-2"/>
    <n v="97"/>
    <n v="5210.9690721999996"/>
    <n v="333"/>
    <n v="126.42402402"/>
    <n v="15.142810811"/>
    <m/>
    <m/>
    <m/>
    <m/>
    <m/>
    <m/>
    <m/>
    <m/>
    <m/>
    <m/>
    <m/>
    <m/>
    <n v="97"/>
    <n v="109"/>
    <n v="0.55768468469999999"/>
    <n v="6.0451741741999996"/>
    <m/>
    <m/>
    <m/>
    <m/>
    <n v="64"/>
    <n v="19.065625000000001"/>
    <n v="-1.3446739809999999"/>
    <n v="4.7192087774000004"/>
  </r>
  <r>
    <x v="3"/>
    <x v="25"/>
    <n v="5.6302250800000002E-2"/>
    <m/>
    <m/>
    <n v="166"/>
    <n v="85.179698794999993"/>
    <n v="11.16026506"/>
    <m/>
    <m/>
    <m/>
    <m/>
    <m/>
    <m/>
    <m/>
    <m/>
    <m/>
    <m/>
    <m/>
    <m/>
    <m/>
    <m/>
    <m/>
    <m/>
    <m/>
    <m/>
    <m/>
    <m/>
    <m/>
    <m/>
    <m/>
    <m/>
  </r>
  <r>
    <x v="3"/>
    <x v="26"/>
    <n v="7.5164835200000002E-2"/>
    <m/>
    <m/>
    <n v="158"/>
    <n v="152.67177215000001"/>
    <n v="10.615822785000001"/>
    <m/>
    <m/>
    <m/>
    <m/>
    <m/>
    <m/>
    <m/>
    <m/>
    <m/>
    <m/>
    <m/>
    <m/>
    <m/>
    <m/>
    <m/>
    <m/>
    <m/>
    <m/>
    <m/>
    <m/>
    <m/>
    <m/>
    <m/>
    <m/>
  </r>
  <r>
    <x v="3"/>
    <x v="27"/>
    <n v="1.6101694900000001E-2"/>
    <m/>
    <m/>
    <n v="79"/>
    <n v="104.40936709"/>
    <n v="9.135443038"/>
    <m/>
    <m/>
    <m/>
    <m/>
    <m/>
    <m/>
    <m/>
    <m/>
    <m/>
    <m/>
    <m/>
    <m/>
    <m/>
    <m/>
    <m/>
    <m/>
    <m/>
    <m/>
    <m/>
    <m/>
    <m/>
    <m/>
    <m/>
    <m/>
  </r>
  <r>
    <x v="4"/>
    <x v="0"/>
    <n v="4.0257731999999997E-2"/>
    <n v="146"/>
    <n v="3290.2260274"/>
    <n v="166"/>
    <n v="-17.707951810000001"/>
    <n v="33.865662651000001"/>
    <m/>
    <m/>
    <m/>
    <m/>
    <m/>
    <m/>
    <m/>
    <m/>
    <m/>
    <m/>
    <m/>
    <m/>
    <n v="146"/>
    <n v="124"/>
    <n v="0.87321084339999999"/>
    <n v="18.515259036"/>
    <m/>
    <m/>
    <m/>
    <m/>
    <n v="146"/>
    <n v="40.978082192000002"/>
    <n v="0.96950602409999997"/>
    <n v="15.437638553999999"/>
  </r>
  <r>
    <x v="4"/>
    <x v="1"/>
    <n v="3.5339366499999997E-2"/>
    <n v="177"/>
    <n v="3130.3050847"/>
    <n v="194"/>
    <n v="-70.514587629999994"/>
    <n v="33.035994844999998"/>
    <m/>
    <m/>
    <m/>
    <m/>
    <m/>
    <m/>
    <m/>
    <m/>
    <m/>
    <m/>
    <m/>
    <m/>
    <n v="177"/>
    <n v="133"/>
    <n v="1.6009329897"/>
    <n v="17.998298969"/>
    <m/>
    <m/>
    <m/>
    <m/>
    <n v="177"/>
    <n v="33.818644067999998"/>
    <n v="0.55195287959999995"/>
    <n v="15.515287958"/>
  </r>
  <r>
    <x v="4"/>
    <x v="2"/>
    <n v="0"/>
    <n v="126"/>
    <n v="3247.5555555999999"/>
    <n v="151"/>
    <n v="5.0670860927000003"/>
    <n v="29.992794702000001"/>
    <m/>
    <m/>
    <m/>
    <m/>
    <m/>
    <m/>
    <m/>
    <m/>
    <m/>
    <m/>
    <m/>
    <m/>
    <n v="126"/>
    <n v="133"/>
    <n v="1.8925562914"/>
    <n v="14.977748344"/>
    <m/>
    <m/>
    <m/>
    <m/>
    <n v="125"/>
    <n v="32.844799999999999"/>
    <n v="0.35214965990000002"/>
    <n v="13.105207482999999"/>
  </r>
  <r>
    <x v="4"/>
    <x v="3"/>
    <n v="5.6000000000000001E-2"/>
    <n v="100"/>
    <n v="3522.39"/>
    <n v="126"/>
    <n v="-118.6840476"/>
    <n v="31.873650794"/>
    <m/>
    <m/>
    <m/>
    <m/>
    <m/>
    <m/>
    <m/>
    <m/>
    <m/>
    <m/>
    <m/>
    <m/>
    <n v="100"/>
    <n v="133"/>
    <n v="1.5390396824999999"/>
    <n v="15.720301587"/>
    <m/>
    <m/>
    <m/>
    <m/>
    <n v="99"/>
    <n v="39.525252524999999"/>
    <n v="0.49726399999999998"/>
    <n v="13.82752"/>
  </r>
  <r>
    <x v="4"/>
    <x v="4"/>
    <n v="4.8599221800000002E-2"/>
    <n v="125"/>
    <n v="3731.9760000000001"/>
    <n v="163"/>
    <n v="-78.928404909999998"/>
    <n v="32.767693252000001"/>
    <m/>
    <m/>
    <m/>
    <m/>
    <m/>
    <m/>
    <m/>
    <m/>
    <m/>
    <m/>
    <m/>
    <m/>
    <n v="125"/>
    <n v="127"/>
    <n v="1.5754846626000001"/>
    <n v="17.334447853"/>
    <m/>
    <m/>
    <m/>
    <m/>
    <n v="121"/>
    <n v="34.772727273000001"/>
    <n v="0.99035625000000005"/>
    <n v="16.178856249999999"/>
  </r>
  <r>
    <x v="4"/>
    <x v="5"/>
    <n v="4.5027472499999999E-2"/>
    <n v="159"/>
    <n v="3714.3333333"/>
    <n v="229"/>
    <n v="-43.552401750000001"/>
    <n v="31.739502182999999"/>
    <m/>
    <m/>
    <m/>
    <m/>
    <m/>
    <m/>
    <m/>
    <m/>
    <m/>
    <m/>
    <m/>
    <m/>
    <n v="159"/>
    <n v="131"/>
    <n v="1.1465458515"/>
    <n v="17.559633187999999"/>
    <m/>
    <m/>
    <m/>
    <m/>
    <n v="158"/>
    <n v="34.366455696000003"/>
    <n v="1.3023049327"/>
    <n v="16.248968609999999"/>
  </r>
  <r>
    <x v="4"/>
    <x v="6"/>
    <n v="8.0573065900000004E-2"/>
    <n v="113"/>
    <n v="3334.0973451"/>
    <n v="185"/>
    <n v="21.456"/>
    <n v="25.276172973000001"/>
    <m/>
    <m/>
    <m/>
    <m/>
    <m/>
    <m/>
    <m/>
    <m/>
    <m/>
    <m/>
    <m/>
    <m/>
    <n v="113"/>
    <n v="132"/>
    <n v="1.4379783784"/>
    <n v="12.712075676"/>
    <m/>
    <m/>
    <m/>
    <m/>
    <n v="112"/>
    <n v="30.757142857000002"/>
    <n v="1.1502197802"/>
    <n v="9.9687978021999992"/>
  </r>
  <r>
    <x v="4"/>
    <x v="7"/>
    <n v="0.36656050959999997"/>
    <n v="88"/>
    <n v="4000.5568182000002"/>
    <n v="246"/>
    <n v="27.098536585000002"/>
    <n v="27.904174797"/>
    <m/>
    <m/>
    <m/>
    <m/>
    <m/>
    <m/>
    <m/>
    <m/>
    <m/>
    <m/>
    <m/>
    <m/>
    <n v="88"/>
    <n v="146"/>
    <n v="3.9849999999999999"/>
    <n v="16.449349593000001"/>
    <m/>
    <m/>
    <m/>
    <m/>
    <n v="83"/>
    <n v="34.262650602000001"/>
    <n v="1.7097459016000001"/>
    <n v="13.272500000000001"/>
  </r>
  <r>
    <x v="4"/>
    <x v="8"/>
    <n v="1.3304255319"/>
    <n v="74"/>
    <n v="4685.2702703000004"/>
    <n v="154"/>
    <n v="-15.90967532"/>
    <n v="32.590207792000001"/>
    <m/>
    <m/>
    <m/>
    <m/>
    <m/>
    <m/>
    <m/>
    <m/>
    <m/>
    <m/>
    <m/>
    <m/>
    <n v="74"/>
    <n v="155"/>
    <n v="2.9388701299000002"/>
    <n v="18.013155844"/>
    <m/>
    <m/>
    <m/>
    <m/>
    <n v="71"/>
    <n v="37.116901407999997"/>
    <n v="1.4069662162000001"/>
    <n v="16.668825676000001"/>
  </r>
  <r>
    <x v="4"/>
    <x v="9"/>
    <n v="0.52838709679999996"/>
    <n v="99"/>
    <n v="4658.8888889"/>
    <n v="139"/>
    <n v="73.618057554000004"/>
    <n v="35.544568345000002"/>
    <m/>
    <m/>
    <m/>
    <m/>
    <m/>
    <m/>
    <m/>
    <m/>
    <m/>
    <m/>
    <m/>
    <m/>
    <n v="99"/>
    <n v="140"/>
    <n v="0.51624460429999997"/>
    <n v="19.882920862999999"/>
    <m/>
    <m/>
    <m/>
    <m/>
    <n v="95"/>
    <n v="39.122105263000002"/>
    <n v="2.3803941605999999"/>
    <n v="18.105661313999999"/>
  </r>
  <r>
    <x v="4"/>
    <x v="10"/>
    <n v="0.1964684015"/>
    <n v="85"/>
    <n v="4362.4588235000001"/>
    <n v="143"/>
    <n v="-5.25027972"/>
    <n v="29.422860140000001"/>
    <m/>
    <m/>
    <m/>
    <m/>
    <m/>
    <m/>
    <m/>
    <m/>
    <m/>
    <m/>
    <m/>
    <m/>
    <n v="85"/>
    <n v="149"/>
    <n v="1.1344265734000001"/>
    <n v="15.173272727000001"/>
    <m/>
    <m/>
    <m/>
    <m/>
    <n v="83"/>
    <n v="46.439759035999998"/>
    <n v="1.4386808511"/>
    <n v="13.930997872000001"/>
  </r>
  <r>
    <x v="4"/>
    <x v="11"/>
    <n v="0.55390313390000001"/>
    <n v="127"/>
    <n v="4584.2834646000001"/>
    <n v="199"/>
    <n v="132.79954774000001"/>
    <n v="32.381582915000003"/>
    <m/>
    <m/>
    <m/>
    <m/>
    <m/>
    <m/>
    <m/>
    <m/>
    <m/>
    <m/>
    <m/>
    <m/>
    <n v="127"/>
    <n v="151"/>
    <n v="1.8606111111000001"/>
    <n v="17.372722222"/>
    <m/>
    <m/>
    <m/>
    <m/>
    <n v="126"/>
    <n v="49.391269841000003"/>
    <n v="2.0874619288999998"/>
    <n v="15.874027411"/>
  </r>
  <r>
    <x v="4"/>
    <x v="12"/>
    <n v="0.68787878790000001"/>
    <n v="118"/>
    <n v="4902.7372881000001"/>
    <n v="211"/>
    <n v="218.12715639999999"/>
    <n v="29.459364928999999"/>
    <m/>
    <m/>
    <m/>
    <m/>
    <m/>
    <m/>
    <m/>
    <m/>
    <m/>
    <m/>
    <m/>
    <m/>
    <n v="118"/>
    <n v="141"/>
    <n v="1.2514057971000001"/>
    <n v="14.857763285000001"/>
    <m/>
    <m/>
    <m/>
    <m/>
    <n v="117"/>
    <n v="54.056410255999999"/>
    <n v="1.8931213592"/>
    <n v="13.045234950999999"/>
  </r>
  <r>
    <x v="4"/>
    <x v="13"/>
    <n v="0.68758278149999996"/>
    <n v="112"/>
    <n v="4697.8214286000002"/>
    <n v="176"/>
    <n v="180.26295454999999"/>
    <n v="30.315522727000001"/>
    <m/>
    <m/>
    <m/>
    <m/>
    <m/>
    <m/>
    <m/>
    <m/>
    <m/>
    <m/>
    <m/>
    <m/>
    <n v="112"/>
    <n v="157"/>
    <n v="1.5285454544999999"/>
    <n v="14.969727273"/>
    <m/>
    <m/>
    <m/>
    <m/>
    <n v="109"/>
    <n v="43.966055046000001"/>
    <n v="1.7629828570999999"/>
    <n v="14.255913714"/>
  </r>
  <r>
    <x v="4"/>
    <x v="14"/>
    <n v="0.30694690270000002"/>
    <n v="190"/>
    <n v="4242.1210526000004"/>
    <n v="254"/>
    <n v="113.14224409000001"/>
    <n v="28.903314961"/>
    <m/>
    <m/>
    <m/>
    <m/>
    <m/>
    <m/>
    <m/>
    <m/>
    <m/>
    <m/>
    <m/>
    <m/>
    <n v="190"/>
    <n v="162"/>
    <n v="1.6081496063"/>
    <n v="13.222137795"/>
    <m/>
    <m/>
    <m/>
    <m/>
    <n v="189"/>
    <n v="37.192063492000003"/>
    <n v="1.0156798418999999"/>
    <n v="12.748694862000001"/>
  </r>
  <r>
    <x v="4"/>
    <x v="15"/>
    <n v="0.21089068829999999"/>
    <n v="153"/>
    <n v="4498.7385621000003"/>
    <n v="221"/>
    <n v="98.054117646999998"/>
    <n v="30.643882352999999"/>
    <m/>
    <m/>
    <m/>
    <m/>
    <m/>
    <m/>
    <m/>
    <m/>
    <m/>
    <m/>
    <m/>
    <m/>
    <n v="153"/>
    <n v="149"/>
    <n v="0.60367873299999997"/>
    <n v="13.999429864"/>
    <m/>
    <m/>
    <m/>
    <m/>
    <n v="147"/>
    <n v="35.902040816000003"/>
    <n v="1.4235141509"/>
    <n v="13.635284434000001"/>
  </r>
  <r>
    <x v="4"/>
    <x v="16"/>
    <n v="0.23175675679999999"/>
    <n v="137"/>
    <n v="4743.4598539999997"/>
    <n v="186"/>
    <n v="147.28758065"/>
    <n v="30.594021505000001"/>
    <m/>
    <m/>
    <m/>
    <m/>
    <m/>
    <m/>
    <m/>
    <m/>
    <m/>
    <m/>
    <m/>
    <m/>
    <n v="137"/>
    <n v="158"/>
    <n v="0.68278918919999998"/>
    <n v="13.172670269999999"/>
    <m/>
    <m/>
    <m/>
    <m/>
    <n v="132"/>
    <n v="43.075757576000001"/>
    <n v="1.4282362636999999"/>
    <n v="12.693719230999999"/>
  </r>
  <r>
    <x v="4"/>
    <x v="17"/>
    <n v="0.78310416670000005"/>
    <n v="269"/>
    <n v="4830.5204461000003"/>
    <n v="351"/>
    <n v="254.55806268000001"/>
    <n v="34.531578347999996"/>
    <m/>
    <m/>
    <m/>
    <m/>
    <m/>
    <m/>
    <m/>
    <m/>
    <m/>
    <m/>
    <m/>
    <m/>
    <n v="269"/>
    <n v="167"/>
    <n v="1.5386239316000001"/>
    <n v="15.504900285"/>
    <m/>
    <m/>
    <m/>
    <m/>
    <n v="261"/>
    <n v="42.562835249000003"/>
    <n v="2.1613544669000002"/>
    <n v="14.571033140999999"/>
  </r>
  <r>
    <x v="4"/>
    <x v="18"/>
    <n v="0.45865092750000003"/>
    <n v="234"/>
    <n v="4774.3675214000004"/>
    <n v="353"/>
    <n v="174.07759207000001"/>
    <n v="30.608532577999998"/>
    <m/>
    <m/>
    <m/>
    <m/>
    <m/>
    <m/>
    <m/>
    <m/>
    <m/>
    <m/>
    <m/>
    <m/>
    <n v="234"/>
    <n v="158"/>
    <n v="1.0860424929000001"/>
    <n v="12.945512748000001"/>
    <m/>
    <m/>
    <m/>
    <m/>
    <n v="229"/>
    <n v="46.070305677"/>
    <n v="1.8936704871000001"/>
    <n v="11.482178797"/>
  </r>
  <r>
    <x v="4"/>
    <x v="19"/>
    <n v="0.47604838710000003"/>
    <n v="177"/>
    <n v="4346.4124294000003"/>
    <n v="248"/>
    <n v="186.65983871"/>
    <n v="27.923495968000001"/>
    <m/>
    <m/>
    <m/>
    <m/>
    <m/>
    <m/>
    <m/>
    <m/>
    <m/>
    <m/>
    <m/>
    <m/>
    <n v="177"/>
    <n v="145"/>
    <n v="0.53166396760000001"/>
    <n v="10.787736841999999"/>
    <m/>
    <m/>
    <m/>
    <m/>
    <n v="170"/>
    <n v="39.484117646999998"/>
    <n v="2.3193697479000002"/>
    <n v="9.4489806722999994"/>
  </r>
  <r>
    <x v="4"/>
    <x v="20"/>
    <n v="0.30571059430000003"/>
    <n v="120"/>
    <n v="4233.0416667"/>
    <n v="192"/>
    <n v="202.58135417"/>
    <n v="25.112104166999998"/>
    <m/>
    <m/>
    <m/>
    <m/>
    <m/>
    <m/>
    <m/>
    <m/>
    <m/>
    <m/>
    <m/>
    <m/>
    <n v="120"/>
    <n v="144"/>
    <n v="0.56121874999999999"/>
    <n v="9.7713697916999998"/>
    <m/>
    <m/>
    <m/>
    <m/>
    <n v="117"/>
    <n v="40.560683761"/>
    <n v="1.4072275132000001"/>
    <n v="8.3369037036999991"/>
  </r>
  <r>
    <x v="4"/>
    <x v="21"/>
    <n v="0.48875527429999999"/>
    <n v="147"/>
    <n v="4904.9047619000003"/>
    <n v="302"/>
    <n v="259.45052980000003"/>
    <n v="23.258645694999998"/>
    <m/>
    <m/>
    <m/>
    <m/>
    <m/>
    <m/>
    <m/>
    <m/>
    <m/>
    <m/>
    <m/>
    <m/>
    <n v="147"/>
    <n v="146"/>
    <n v="0.93872185429999999"/>
    <n v="9.1073245032999992"/>
    <m/>
    <m/>
    <m/>
    <m/>
    <n v="144"/>
    <n v="33.551388889000002"/>
    <n v="0.75125252529999997"/>
    <n v="8.5214030303000001"/>
  </r>
  <r>
    <x v="4"/>
    <x v="22"/>
    <n v="0.31277310920000001"/>
    <n v="155"/>
    <n v="4587.0064516000002"/>
    <n v="306"/>
    <n v="193.55549020000001"/>
    <n v="21.610248366"/>
    <m/>
    <m/>
    <m/>
    <m/>
    <m/>
    <m/>
    <m/>
    <m/>
    <m/>
    <m/>
    <m/>
    <m/>
    <n v="155"/>
    <n v="148"/>
    <n v="0.83842810459999995"/>
    <n v="7.7611013071999997"/>
    <m/>
    <m/>
    <m/>
    <m/>
    <n v="150"/>
    <n v="27.032"/>
    <n v="-3.0926909999999998E-2"/>
    <n v="6.5786820598000002"/>
  </r>
  <r>
    <x v="4"/>
    <x v="23"/>
    <n v="0.36170833330000002"/>
    <n v="98"/>
    <n v="5568.9591836999998"/>
    <n v="209"/>
    <n v="241.17712918999999"/>
    <n v="20.823043062"/>
    <m/>
    <m/>
    <m/>
    <m/>
    <m/>
    <m/>
    <m/>
    <m/>
    <m/>
    <m/>
    <m/>
    <m/>
    <n v="98"/>
    <n v="142"/>
    <n v="1.0476105768999999"/>
    <n v="7.9304711538000001"/>
    <m/>
    <m/>
    <m/>
    <m/>
    <n v="83"/>
    <n v="27.587951807"/>
    <n v="-0.20364563099999999"/>
    <n v="5.7461029125999996"/>
  </r>
  <r>
    <x v="4"/>
    <x v="24"/>
    <n v="0.56148780490000005"/>
    <n v="59"/>
    <n v="5716.2711864000003"/>
    <n v="305"/>
    <n v="329.07819671999999"/>
    <n v="17.257708196999999"/>
    <m/>
    <m/>
    <m/>
    <m/>
    <m/>
    <m/>
    <m/>
    <m/>
    <m/>
    <m/>
    <m/>
    <m/>
    <n v="59"/>
    <n v="122"/>
    <n v="1.3224557376999999"/>
    <n v="7.9431901638999998"/>
    <m/>
    <m/>
    <m/>
    <m/>
    <m/>
    <m/>
    <m/>
    <m/>
  </r>
  <r>
    <x v="4"/>
    <x v="25"/>
    <n v="0.53006230529999998"/>
    <m/>
    <m/>
    <n v="253"/>
    <n v="190.08332016"/>
    <n v="11.015454545000001"/>
    <m/>
    <m/>
    <m/>
    <m/>
    <m/>
    <m/>
    <m/>
    <m/>
    <m/>
    <m/>
    <m/>
    <m/>
    <m/>
    <m/>
    <m/>
    <m/>
    <m/>
    <m/>
    <m/>
    <m/>
    <m/>
    <m/>
    <m/>
    <m/>
  </r>
  <r>
    <x v="4"/>
    <x v="26"/>
    <n v="0.48300518129999997"/>
    <m/>
    <m/>
    <n v="156"/>
    <n v="196.27711538"/>
    <n v="9.4948717948999999"/>
    <m/>
    <m/>
    <m/>
    <m/>
    <m/>
    <m/>
    <m/>
    <m/>
    <m/>
    <m/>
    <m/>
    <m/>
    <m/>
    <m/>
    <m/>
    <m/>
    <m/>
    <m/>
    <m/>
    <m/>
    <m/>
    <m/>
    <m/>
    <m/>
  </r>
  <r>
    <x v="5"/>
    <x v="10"/>
    <n v="0"/>
    <m/>
    <m/>
    <n v="54"/>
    <n v="51.953148147999997"/>
    <n v="20.536592593000002"/>
    <m/>
    <m/>
    <m/>
    <m/>
    <m/>
    <m/>
    <m/>
    <m/>
    <m/>
    <m/>
    <m/>
    <m/>
    <m/>
    <m/>
    <m/>
    <m/>
    <m/>
    <m/>
    <m/>
    <m/>
    <m/>
    <m/>
    <m/>
    <m/>
  </r>
  <r>
    <x v="5"/>
    <x v="11"/>
    <n v="6.4052288000000001E-3"/>
    <m/>
    <m/>
    <n v="57"/>
    <n v="80.852631579000004"/>
    <n v="21.577017544"/>
    <m/>
    <m/>
    <m/>
    <m/>
    <m/>
    <m/>
    <m/>
    <m/>
    <m/>
    <m/>
    <m/>
    <m/>
    <m/>
    <m/>
    <m/>
    <m/>
    <m/>
    <m/>
    <m/>
    <m/>
    <m/>
    <m/>
    <m/>
    <m/>
  </r>
  <r>
    <x v="5"/>
    <x v="12"/>
    <n v="5.4171779099999998E-2"/>
    <m/>
    <m/>
    <n v="87"/>
    <n v="102.7854023"/>
    <n v="24.606862069000002"/>
    <m/>
    <m/>
    <m/>
    <m/>
    <m/>
    <m/>
    <m/>
    <m/>
    <m/>
    <m/>
    <m/>
    <m/>
    <m/>
    <m/>
    <m/>
    <m/>
    <m/>
    <m/>
    <m/>
    <m/>
    <m/>
    <m/>
    <m/>
    <m/>
  </r>
  <r>
    <x v="5"/>
    <x v="13"/>
    <n v="8.1981981999999995E-3"/>
    <n v="59"/>
    <n v="4393.2033898"/>
    <n v="105"/>
    <n v="48.131999999999998"/>
    <n v="25.119866667"/>
    <m/>
    <m/>
    <m/>
    <m/>
    <m/>
    <m/>
    <m/>
    <m/>
    <m/>
    <m/>
    <m/>
    <m/>
    <n v="59"/>
    <n v="124"/>
    <n v="0.37355238099999999"/>
    <n v="11.00087619"/>
    <m/>
    <m/>
    <m/>
    <m/>
    <n v="56"/>
    <n v="47.933928571000003"/>
    <n v="0.74270707069999997"/>
    <n v="8.9942494949"/>
  </r>
  <r>
    <x v="5"/>
    <x v="14"/>
    <n v="4.0000000000000001E-3"/>
    <n v="53"/>
    <n v="4343.8301886999998"/>
    <n v="102"/>
    <n v="130.17980392000001"/>
    <n v="22.072862744999998"/>
    <m/>
    <m/>
    <m/>
    <m/>
    <m/>
    <m/>
    <m/>
    <m/>
    <m/>
    <m/>
    <m/>
    <m/>
    <n v="53"/>
    <n v="122"/>
    <n v="-4.60784E-4"/>
    <n v="9.6840490195999998"/>
    <m/>
    <m/>
    <m/>
    <m/>
    <n v="50"/>
    <n v="48.822000000000003"/>
    <n v="1.3423700000000001"/>
    <n v="7.9595940000000001"/>
  </r>
  <r>
    <x v="5"/>
    <x v="15"/>
    <n v="8.1967213100000005E-2"/>
    <n v="95"/>
    <n v="4325.3999999999996"/>
    <n v="167"/>
    <n v="114.83107784000001"/>
    <n v="24.629203593"/>
    <m/>
    <m/>
    <m/>
    <m/>
    <m/>
    <m/>
    <m/>
    <m/>
    <m/>
    <m/>
    <m/>
    <m/>
    <n v="95"/>
    <n v="122"/>
    <n v="0.47744311379999999"/>
    <n v="11.236532934"/>
    <m/>
    <m/>
    <m/>
    <m/>
    <n v="89"/>
    <n v="45.346067415999997"/>
    <n v="1.1490382165999999"/>
    <n v="9.8717420382000007"/>
  </r>
  <r>
    <x v="5"/>
    <x v="16"/>
    <n v="8.2070706999999993E-3"/>
    <n v="153"/>
    <n v="4718.4379085"/>
    <n v="234"/>
    <n v="76.437606837999994"/>
    <n v="28.438299144999998"/>
    <m/>
    <m/>
    <m/>
    <m/>
    <m/>
    <m/>
    <m/>
    <m/>
    <m/>
    <m/>
    <m/>
    <m/>
    <n v="153"/>
    <n v="133"/>
    <n v="0.93138461539999995"/>
    <n v="13.046850427000001"/>
    <m/>
    <m/>
    <m/>
    <m/>
    <n v="146"/>
    <n v="45.097260274"/>
    <n v="1.0541842105000001"/>
    <n v="11.420903509"/>
  </r>
  <r>
    <x v="5"/>
    <x v="17"/>
    <n v="4.25170068E-2"/>
    <n v="135"/>
    <n v="4636.8370370000002"/>
    <n v="223"/>
    <n v="65.703183856999999"/>
    <n v="25.723058296000001"/>
    <m/>
    <m/>
    <m/>
    <m/>
    <m/>
    <m/>
    <m/>
    <m/>
    <m/>
    <m/>
    <m/>
    <m/>
    <n v="135"/>
    <n v="140"/>
    <n v="1.045206278"/>
    <n v="11.908883407999999"/>
    <m/>
    <m/>
    <m/>
    <m/>
    <n v="126"/>
    <n v="42.502380952000003"/>
    <n v="0.81327962090000006"/>
    <n v="10.551255923999999"/>
  </r>
  <r>
    <x v="5"/>
    <x v="18"/>
    <n v="8.7315010600000006E-2"/>
    <n v="131"/>
    <n v="4346.2061069000001"/>
    <n v="258"/>
    <n v="45.553953487999998"/>
    <n v="24.533767441999998"/>
    <m/>
    <m/>
    <m/>
    <m/>
    <m/>
    <m/>
    <m/>
    <m/>
    <m/>
    <m/>
    <m/>
    <m/>
    <n v="131"/>
    <n v="130"/>
    <n v="0.37273929960000002"/>
    <n v="11.419883268"/>
    <m/>
    <m/>
    <m/>
    <m/>
    <n v="122"/>
    <n v="37.476229508000003"/>
    <n v="0.77059274190000004"/>
    <n v="9.5616338709999997"/>
  </r>
  <r>
    <x v="5"/>
    <x v="19"/>
    <n v="0.1752062868"/>
    <n v="162"/>
    <n v="4554.8888889"/>
    <n v="295"/>
    <n v="37.48020339"/>
    <n v="25.031369492"/>
    <m/>
    <m/>
    <m/>
    <m/>
    <m/>
    <m/>
    <m/>
    <m/>
    <m/>
    <m/>
    <m/>
    <m/>
    <n v="162"/>
    <n v="131"/>
    <n v="0.74384693879999997"/>
    <n v="11.799340136"/>
    <m/>
    <m/>
    <m/>
    <m/>
    <n v="153"/>
    <n v="38.077124183000002"/>
    <n v="1.7482947367999999"/>
    <n v="10.118250526000001"/>
  </r>
  <r>
    <x v="5"/>
    <x v="20"/>
    <n v="1.39756944E-2"/>
    <n v="206"/>
    <n v="4710.5194174999997"/>
    <n v="369"/>
    <n v="70.175094850999997"/>
    <n v="27.109794038"/>
    <m/>
    <m/>
    <m/>
    <m/>
    <m/>
    <m/>
    <m/>
    <m/>
    <m/>
    <m/>
    <m/>
    <m/>
    <n v="206"/>
    <n v="133"/>
    <n v="0.13560704609999999"/>
    <n v="13.349289972999999"/>
    <m/>
    <m/>
    <m/>
    <m/>
    <n v="198"/>
    <n v="36.948484848"/>
    <n v="1.1134668508000001"/>
    <n v="11.089082597000001"/>
  </r>
  <r>
    <x v="5"/>
    <x v="21"/>
    <n v="5.6319327699999998E-2"/>
    <n v="190"/>
    <n v="4884.0631579000001"/>
    <n v="376"/>
    <n v="83.318271276999994"/>
    <n v="24.558523936"/>
    <m/>
    <m/>
    <m/>
    <m/>
    <m/>
    <m/>
    <m/>
    <m/>
    <m/>
    <m/>
    <m/>
    <m/>
    <n v="190"/>
    <n v="125"/>
    <n v="0.27979521280000003"/>
    <n v="11.320007979"/>
    <m/>
    <m/>
    <m/>
    <m/>
    <n v="185"/>
    <n v="34.171891891999998"/>
    <n v="0.4200108696"/>
    <n v="9.3884010870000001"/>
  </r>
  <r>
    <x v="5"/>
    <x v="22"/>
    <n v="0.11755514709999999"/>
    <n v="185"/>
    <n v="4795.5405405000001"/>
    <n v="352"/>
    <n v="59.255568181999998"/>
    <n v="24.680786932"/>
    <m/>
    <m/>
    <m/>
    <m/>
    <m/>
    <m/>
    <m/>
    <m/>
    <m/>
    <m/>
    <m/>
    <m/>
    <n v="185"/>
    <n v="125"/>
    <n v="-0.272255682"/>
    <n v="11.500857955000001"/>
    <m/>
    <m/>
    <m/>
    <m/>
    <n v="182"/>
    <n v="25.906593406999999"/>
    <n v="-1.055400576"/>
    <n v="9.4226331412000004"/>
  </r>
  <r>
    <x v="5"/>
    <x v="23"/>
    <n v="7.55432781E-2"/>
    <n v="202"/>
    <n v="5142.4257426000004"/>
    <n v="346"/>
    <n v="97.703526011999998"/>
    <n v="23.074898844"/>
    <m/>
    <m/>
    <m/>
    <m/>
    <m/>
    <m/>
    <m/>
    <m/>
    <m/>
    <m/>
    <m/>
    <m/>
    <n v="202"/>
    <n v="116"/>
    <n v="-0.87386994200000001"/>
    <n v="10.56266763"/>
    <m/>
    <m/>
    <m/>
    <m/>
    <n v="176"/>
    <n v="25.630113636000001"/>
    <n v="-1.7213353469999999"/>
    <n v="7.3606534743000003"/>
  </r>
  <r>
    <x v="5"/>
    <x v="24"/>
    <n v="8.9947552400000005E-2"/>
    <n v="112"/>
    <n v="5018.4196429000003"/>
    <n v="350"/>
    <n v="108.72022857"/>
    <n v="18.581174286"/>
    <m/>
    <m/>
    <m/>
    <m/>
    <m/>
    <m/>
    <m/>
    <m/>
    <m/>
    <m/>
    <m/>
    <m/>
    <n v="112"/>
    <n v="113"/>
    <n v="0.1176628571"/>
    <n v="8.5607714286000007"/>
    <m/>
    <m/>
    <m/>
    <m/>
    <n v="53"/>
    <n v="21.726415094"/>
    <n v="-2.1861424239999998"/>
    <n v="6.7531690909000002"/>
  </r>
  <r>
    <x v="5"/>
    <x v="25"/>
    <n v="0.11001919390000001"/>
    <m/>
    <m/>
    <n v="290"/>
    <n v="111.19231034000001"/>
    <n v="15.082462069"/>
    <m/>
    <m/>
    <m/>
    <m/>
    <m/>
    <m/>
    <m/>
    <m/>
    <m/>
    <m/>
    <m/>
    <m/>
    <m/>
    <m/>
    <m/>
    <m/>
    <m/>
    <m/>
    <m/>
    <m/>
    <m/>
    <m/>
    <m/>
    <m/>
  </r>
  <r>
    <x v="5"/>
    <x v="26"/>
    <n v="0.1601353965"/>
    <m/>
    <m/>
    <n v="250"/>
    <n v="105.99064"/>
    <n v="13.049200000000001"/>
    <m/>
    <m/>
    <m/>
    <m/>
    <m/>
    <m/>
    <m/>
    <m/>
    <m/>
    <m/>
    <m/>
    <m/>
    <m/>
    <m/>
    <m/>
    <m/>
    <m/>
    <m/>
    <m/>
    <m/>
    <m/>
    <m/>
    <m/>
    <m/>
  </r>
  <r>
    <x v="5"/>
    <x v="27"/>
    <n v="3.8483146099999997E-2"/>
    <m/>
    <m/>
    <n v="105"/>
    <n v="83.281809523999996"/>
    <n v="12.423809523999999"/>
    <m/>
    <m/>
    <m/>
    <m/>
    <m/>
    <m/>
    <m/>
    <m/>
    <m/>
    <m/>
    <m/>
    <m/>
    <m/>
    <m/>
    <m/>
    <m/>
    <m/>
    <m/>
    <m/>
    <m/>
    <m/>
    <m/>
    <m/>
    <m/>
  </r>
  <r>
    <x v="6"/>
    <x v="0"/>
    <n v="8.3098592000000002E-3"/>
    <m/>
    <m/>
    <n v="55"/>
    <n v="-127.8012727"/>
    <n v="27.131399999999999"/>
    <m/>
    <m/>
    <m/>
    <m/>
    <m/>
    <m/>
    <m/>
    <m/>
    <m/>
    <m/>
    <m/>
    <m/>
    <m/>
    <m/>
    <m/>
    <m/>
    <m/>
    <m/>
    <m/>
    <m/>
    <m/>
    <m/>
    <m/>
    <m/>
  </r>
  <r>
    <x v="6"/>
    <x v="1"/>
    <n v="3.6923076899999997E-2"/>
    <m/>
    <m/>
    <n v="52"/>
    <n v="-16.467500000000001"/>
    <n v="30.308519230999998"/>
    <m/>
    <m/>
    <m/>
    <m/>
    <m/>
    <m/>
    <m/>
    <m/>
    <m/>
    <m/>
    <m/>
    <m/>
    <m/>
    <m/>
    <m/>
    <m/>
    <m/>
    <m/>
    <m/>
    <m/>
    <m/>
    <m/>
    <m/>
    <m/>
  </r>
  <r>
    <x v="6"/>
    <x v="2"/>
    <n v="0.16727272730000001"/>
    <n v="62"/>
    <n v="4800.3064516000004"/>
    <n v="82"/>
    <n v="-91.308170730000001"/>
    <n v="29.187439024"/>
    <m/>
    <m/>
    <m/>
    <m/>
    <m/>
    <m/>
    <m/>
    <m/>
    <m/>
    <m/>
    <m/>
    <m/>
    <n v="62"/>
    <n v="144"/>
    <n v="1.3367439024000001"/>
    <n v="11.995170732"/>
    <m/>
    <m/>
    <m/>
    <m/>
    <n v="60"/>
    <n v="56.284999999999997"/>
    <n v="-2.7820509999999998E-3"/>
    <n v="9.3460256410000007"/>
  </r>
  <r>
    <x v="6"/>
    <x v="3"/>
    <n v="0.17749999999999999"/>
    <n v="54"/>
    <n v="5232.5"/>
    <n v="82"/>
    <n v="-25.185487800000001"/>
    <n v="28.226268293"/>
    <m/>
    <m/>
    <m/>
    <m/>
    <m/>
    <m/>
    <m/>
    <m/>
    <m/>
    <m/>
    <m/>
    <m/>
    <n v="54"/>
    <n v="157"/>
    <n v="1.1778658537"/>
    <n v="11.116195122000001"/>
    <m/>
    <m/>
    <m/>
    <m/>
    <n v="54"/>
    <n v="51.781481481"/>
    <n v="-0.101617284"/>
    <n v="9.0177777777999992"/>
  </r>
  <r>
    <x v="6"/>
    <x v="4"/>
    <n v="7.7286821699999994E-2"/>
    <n v="65"/>
    <n v="5030.4461537999996"/>
    <n v="89"/>
    <n v="-46.992921350000003"/>
    <n v="30.258921348000001"/>
    <m/>
    <m/>
    <m/>
    <m/>
    <m/>
    <m/>
    <m/>
    <m/>
    <m/>
    <m/>
    <m/>
    <m/>
    <n v="65"/>
    <n v="150"/>
    <n v="1.1264606742000001"/>
    <n v="11.634741572999999"/>
    <m/>
    <m/>
    <m/>
    <m/>
    <n v="65"/>
    <n v="51.046153846000003"/>
    <n v="-0.103101124"/>
    <n v="9.3248314607000005"/>
  </r>
  <r>
    <x v="6"/>
    <x v="5"/>
    <n v="0.24159235670000001"/>
    <n v="90"/>
    <n v="5187.0333332999999"/>
    <n v="115"/>
    <n v="82.567130434999996"/>
    <n v="32.127200000000002"/>
    <m/>
    <m/>
    <m/>
    <m/>
    <m/>
    <m/>
    <m/>
    <m/>
    <m/>
    <m/>
    <m/>
    <m/>
    <n v="90"/>
    <n v="152"/>
    <n v="2.0308695652000002"/>
    <n v="12.899052173999999"/>
    <m/>
    <m/>
    <m/>
    <m/>
    <n v="87"/>
    <n v="48.688505747000001"/>
    <n v="0.1140818182"/>
    <n v="10.605454545000001"/>
  </r>
  <r>
    <x v="6"/>
    <x v="6"/>
    <n v="0.49493827159999998"/>
    <n v="89"/>
    <n v="5005.8426965999997"/>
    <n v="125"/>
    <n v="-67.023439999999994"/>
    <n v="30.997616000000001"/>
    <m/>
    <m/>
    <m/>
    <m/>
    <m/>
    <m/>
    <m/>
    <m/>
    <m/>
    <m/>
    <m/>
    <m/>
    <n v="89"/>
    <n v="144"/>
    <n v="1.5416639999999999"/>
    <n v="11.999703999999999"/>
    <m/>
    <m/>
    <m/>
    <m/>
    <n v="84"/>
    <n v="47.897619048000003"/>
    <n v="-0.60070833300000004"/>
    <n v="9.6924550000000007"/>
  </r>
  <r>
    <x v="6"/>
    <x v="7"/>
    <n v="0.64477419349999998"/>
    <n v="95"/>
    <n v="5199.7368421000001"/>
    <n v="130"/>
    <n v="14.437076922999999"/>
    <n v="34.432776922999999"/>
    <m/>
    <m/>
    <m/>
    <m/>
    <m/>
    <m/>
    <m/>
    <m/>
    <m/>
    <m/>
    <m/>
    <m/>
    <n v="95"/>
    <n v="124"/>
    <n v="0.1469076923"/>
    <n v="14.411923077000001"/>
    <m/>
    <m/>
    <m/>
    <m/>
    <n v="88"/>
    <n v="46.885227272999998"/>
    <n v="-0.937047619"/>
    <n v="11.502536508"/>
  </r>
  <r>
    <x v="6"/>
    <x v="8"/>
    <n v="0.3765"/>
    <n v="68"/>
    <n v="5285.1176470999999"/>
    <n v="121"/>
    <n v="-33.206942150000003"/>
    <n v="29.192933883999999"/>
    <m/>
    <m/>
    <m/>
    <m/>
    <m/>
    <m/>
    <m/>
    <m/>
    <m/>
    <m/>
    <m/>
    <m/>
    <n v="68"/>
    <n v="129"/>
    <n v="-1.1049917359999999"/>
    <n v="11.882330579"/>
    <m/>
    <m/>
    <m/>
    <m/>
    <n v="64"/>
    <n v="39.035937500000003"/>
    <n v="-1.1739322029999999"/>
    <n v="9.6895423729000001"/>
  </r>
  <r>
    <x v="6"/>
    <x v="9"/>
    <n v="0.7091623037"/>
    <n v="103"/>
    <n v="5279.3398058000002"/>
    <n v="150"/>
    <n v="29.399000000000001"/>
    <n v="31.597079999999998"/>
    <m/>
    <m/>
    <m/>
    <m/>
    <m/>
    <m/>
    <m/>
    <m/>
    <m/>
    <m/>
    <m/>
    <m/>
    <n v="103"/>
    <n v="131"/>
    <n v="-0.43752739699999998"/>
    <n v="12.709075342"/>
    <m/>
    <m/>
    <m/>
    <m/>
    <n v="101"/>
    <n v="46.976237623999999"/>
    <n v="-0.74323239399999996"/>
    <n v="10.290130282"/>
  </r>
  <r>
    <x v="6"/>
    <x v="10"/>
    <n v="0.44866666669999999"/>
    <n v="86"/>
    <n v="5412.9418605000001"/>
    <n v="120"/>
    <n v="-57.474583330000002"/>
    <n v="33.827816667"/>
    <m/>
    <m/>
    <m/>
    <m/>
    <m/>
    <m/>
    <m/>
    <m/>
    <m/>
    <m/>
    <m/>
    <m/>
    <n v="86"/>
    <n v="138"/>
    <n v="-1.043258333"/>
    <n v="14.040033333"/>
    <m/>
    <m/>
    <m/>
    <m/>
    <n v="80"/>
    <n v="50.158749999999998"/>
    <n v="-0.68812173899999995"/>
    <n v="11.468913043000001"/>
  </r>
  <r>
    <x v="6"/>
    <x v="11"/>
    <n v="0.42880952379999998"/>
    <n v="81"/>
    <n v="5636.9876543"/>
    <n v="129"/>
    <n v="-18.805658909999998"/>
    <n v="32.477472868"/>
    <m/>
    <m/>
    <m/>
    <m/>
    <m/>
    <m/>
    <m/>
    <m/>
    <m/>
    <m/>
    <m/>
    <m/>
    <n v="81"/>
    <n v="132"/>
    <n v="-2.3171240310000001"/>
    <n v="14.030829456999999"/>
    <m/>
    <m/>
    <m/>
    <m/>
    <n v="78"/>
    <n v="49.280769231000001"/>
    <n v="-1.080274194"/>
    <n v="11.700854839"/>
  </r>
  <r>
    <x v="6"/>
    <x v="12"/>
    <n v="0.57455555560000005"/>
    <n v="85"/>
    <n v="6136.0352941000001"/>
    <n v="139"/>
    <n v="107.54086331000001"/>
    <n v="31.192165467999999"/>
    <m/>
    <m/>
    <m/>
    <m/>
    <m/>
    <m/>
    <m/>
    <m/>
    <m/>
    <m/>
    <m/>
    <m/>
    <n v="85"/>
    <n v="145"/>
    <n v="-0.48138848899999997"/>
    <n v="12.275697842"/>
    <m/>
    <m/>
    <m/>
    <m/>
    <n v="82"/>
    <n v="52.785365853999998"/>
    <n v="-1.222735294"/>
    <n v="9.9163970587999994"/>
  </r>
  <r>
    <x v="6"/>
    <x v="13"/>
    <n v="0.52161764710000003"/>
    <n v="52"/>
    <n v="6348.7307692000004"/>
    <n v="86"/>
    <n v="132.56127907000001"/>
    <n v="30.740779069999999"/>
    <m/>
    <m/>
    <m/>
    <m/>
    <m/>
    <m/>
    <m/>
    <m/>
    <m/>
    <m/>
    <m/>
    <m/>
    <n v="52"/>
    <n v="165"/>
    <n v="0.95596511630000003"/>
    <n v="11.848686046999999"/>
    <m/>
    <m/>
    <m/>
    <m/>
    <n v="51"/>
    <n v="54.737254901999997"/>
    <n v="-0.99858333300000002"/>
    <n v="9.3526857142999997"/>
  </r>
  <r>
    <x v="6"/>
    <x v="14"/>
    <n v="0.29542483660000002"/>
    <m/>
    <m/>
    <n v="85"/>
    <n v="120.21023529"/>
    <n v="26.034082352999999"/>
    <m/>
    <m/>
    <m/>
    <m/>
    <m/>
    <m/>
    <m/>
    <m/>
    <m/>
    <m/>
    <m/>
    <m/>
    <m/>
    <m/>
    <m/>
    <m/>
    <m/>
    <m/>
    <m/>
    <m/>
    <m/>
    <m/>
    <m/>
    <m/>
  </r>
  <r>
    <x v="6"/>
    <x v="15"/>
    <n v="0.44201257859999998"/>
    <n v="57"/>
    <n v="5489.7368421000001"/>
    <n v="79"/>
    <n v="219.29506329"/>
    <n v="29.032518987"/>
    <m/>
    <m/>
    <m/>
    <m/>
    <m/>
    <m/>
    <m/>
    <m/>
    <m/>
    <m/>
    <m/>
    <m/>
    <n v="57"/>
    <n v="129"/>
    <n v="-1.345873418"/>
    <n v="10.726101266000001"/>
    <m/>
    <m/>
    <m/>
    <m/>
    <n v="54"/>
    <n v="45.924074074000004"/>
    <n v="-1.000753247"/>
    <n v="8.5332857142999998"/>
  </r>
  <r>
    <x v="6"/>
    <x v="16"/>
    <n v="0.25211009169999998"/>
    <m/>
    <m/>
    <n v="60"/>
    <n v="193.89666667"/>
    <n v="28.884350000000001"/>
    <m/>
    <m/>
    <m/>
    <m/>
    <m/>
    <m/>
    <m/>
    <m/>
    <m/>
    <m/>
    <m/>
    <m/>
    <m/>
    <m/>
    <m/>
    <m/>
    <m/>
    <m/>
    <m/>
    <m/>
    <m/>
    <m/>
    <m/>
    <m/>
  </r>
  <r>
    <x v="6"/>
    <x v="17"/>
    <n v="0.35967213110000001"/>
    <n v="55"/>
    <n v="6228.1818181999997"/>
    <n v="69"/>
    <n v="205.95710145000001"/>
    <n v="35.433942029000001"/>
    <m/>
    <m/>
    <m/>
    <m/>
    <m/>
    <m/>
    <m/>
    <m/>
    <m/>
    <m/>
    <m/>
    <m/>
    <n v="55"/>
    <n v="147"/>
    <n v="-0.84792753600000004"/>
    <n v="13.315347826"/>
    <m/>
    <m/>
    <m/>
    <m/>
    <n v="53"/>
    <n v="55.237735849000003"/>
    <n v="-2.7618281250000001"/>
    <n v="10.5702"/>
  </r>
  <r>
    <x v="6"/>
    <x v="18"/>
    <n v="1.0912222222000001"/>
    <m/>
    <m/>
    <n v="58"/>
    <n v="255.29379309999999"/>
    <n v="34.510206897000003"/>
    <m/>
    <m/>
    <m/>
    <m/>
    <m/>
    <m/>
    <m/>
    <m/>
    <m/>
    <m/>
    <m/>
    <m/>
    <m/>
    <m/>
    <m/>
    <m/>
    <m/>
    <m/>
    <m/>
    <m/>
    <m/>
    <m/>
    <m/>
    <m/>
  </r>
  <r>
    <x v="6"/>
    <x v="19"/>
    <n v="1.1068674699000001"/>
    <m/>
    <m/>
    <n v="52"/>
    <n v="257.63288462000003"/>
    <n v="34.613884615000003"/>
    <m/>
    <m/>
    <m/>
    <m/>
    <m/>
    <m/>
    <m/>
    <m/>
    <m/>
    <m/>
    <m/>
    <m/>
    <m/>
    <m/>
    <m/>
    <m/>
    <m/>
    <m/>
    <m/>
    <m/>
    <m/>
    <m/>
    <m/>
    <m/>
  </r>
  <r>
    <x v="6"/>
    <x v="20"/>
    <n v="1.4272448980000001"/>
    <m/>
    <m/>
    <n v="64"/>
    <n v="184.49671875000001"/>
    <n v="34.674406249999997"/>
    <m/>
    <m/>
    <m/>
    <m/>
    <m/>
    <m/>
    <m/>
    <m/>
    <m/>
    <m/>
    <m/>
    <m/>
    <m/>
    <m/>
    <m/>
    <m/>
    <m/>
    <m/>
    <m/>
    <m/>
    <m/>
    <m/>
    <m/>
    <m/>
  </r>
  <r>
    <x v="6"/>
    <x v="21"/>
    <n v="1.7253846154000001"/>
    <m/>
    <m/>
    <n v="52"/>
    <n v="95.381538461999995"/>
    <n v="29.127846154"/>
    <m/>
    <m/>
    <m/>
    <m/>
    <m/>
    <m/>
    <m/>
    <m/>
    <m/>
    <m/>
    <m/>
    <m/>
    <m/>
    <m/>
    <m/>
    <m/>
    <m/>
    <m/>
    <m/>
    <m/>
    <m/>
    <m/>
    <m/>
    <m/>
  </r>
  <r>
    <x v="6"/>
    <x v="22"/>
    <n v="0.66176470590000003"/>
    <m/>
    <m/>
    <n v="65"/>
    <n v="155.71969231"/>
    <n v="30.551769231000002"/>
    <m/>
    <m/>
    <m/>
    <m/>
    <m/>
    <m/>
    <m/>
    <m/>
    <m/>
    <m/>
    <m/>
    <m/>
    <m/>
    <m/>
    <m/>
    <m/>
    <m/>
    <m/>
    <m/>
    <m/>
    <m/>
    <m/>
    <m/>
    <m/>
  </r>
  <r>
    <x v="6"/>
    <x v="23"/>
    <n v="0.75883333330000002"/>
    <m/>
    <m/>
    <n v="52"/>
    <n v="147.64576923000001"/>
    <n v="26.949596154000002"/>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49"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I32"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1">
        <item x="0"/>
        <item x="1"/>
        <item x="2"/>
        <item x="3"/>
        <item x="4"/>
        <item x="5"/>
        <item x="6"/>
        <item x="7"/>
        <item x="8"/>
        <item x="9"/>
        <item x="10"/>
        <item x="11"/>
        <item x="12"/>
        <item x="13"/>
        <item x="14"/>
        <item x="15"/>
        <item x="16"/>
        <item x="17"/>
        <item x="18"/>
        <item x="19"/>
        <item x="20"/>
        <item x="21"/>
        <item x="22"/>
        <item x="23"/>
        <item x="24"/>
        <item x="25"/>
        <item x="26"/>
        <item x="27"/>
        <item h="1" x="29"/>
        <item x="28"/>
        <item t="default"/>
      </items>
    </pivotField>
    <pivotField compact="0" outline="0" subtotalTop="0" showAll="0" includeNewItemsInFilter="1"/>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t="grand">
      <x/>
    </i>
  </rowItems>
  <colFields count="1">
    <field x="0"/>
  </colFields>
  <colItems count="8">
    <i>
      <x/>
    </i>
    <i>
      <x v="1"/>
    </i>
    <i>
      <x v="2"/>
    </i>
    <i>
      <x v="3"/>
    </i>
    <i>
      <x v="4"/>
    </i>
    <i>
      <x v="5"/>
    </i>
    <i>
      <x v="6"/>
    </i>
    <i t="grand">
      <x/>
    </i>
  </colItems>
  <dataFields count="1">
    <dataField name="Promedio de Producción Corregida 305d_Leche" fld="4" subtotal="average" baseField="0" baseItem="64"/>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79"/>
  <sheetViews>
    <sheetView tabSelected="1" zoomScaleNormal="100" workbookViewId="0">
      <pane xSplit="2" ySplit="10" topLeftCell="C12" activePane="bottomRight" state="frozen"/>
      <selection pane="topRight" activeCell="C1" sqref="C1"/>
      <selection pane="bottomLeft" activeCell="A5" sqref="A5"/>
      <selection pane="bottomRight" activeCell="D21" sqref="D21"/>
    </sheetView>
  </sheetViews>
  <sheetFormatPr baseColWidth="10" defaultRowHeight="12.75" x14ac:dyDescent="0.2"/>
  <cols>
    <col min="1" max="1" width="7" style="26" customWidth="1"/>
    <col min="2" max="2" width="11.42578125" style="49" customWidth="1"/>
    <col min="3" max="3" width="7.5703125" style="50" customWidth="1"/>
    <col min="4" max="4" width="8.5703125" style="51" customWidth="1"/>
    <col min="5" max="5" width="10.140625" style="53" bestFit="1" customWidth="1"/>
    <col min="6" max="6" width="9" style="78" bestFit="1" customWidth="1"/>
    <col min="7" max="7" width="7.140625" style="52" bestFit="1" customWidth="1"/>
    <col min="8" max="8" width="8.7109375" style="53" bestFit="1" customWidth="1"/>
    <col min="9" max="9" width="6.28515625" style="54" bestFit="1" customWidth="1"/>
    <col min="10" max="10" width="10.28515625" style="56" bestFit="1" customWidth="1"/>
    <col min="11" max="11" width="7.28515625" style="55" bestFit="1" customWidth="1"/>
    <col min="12" max="12" width="8.85546875" style="56" bestFit="1" customWidth="1"/>
    <col min="13" max="13" width="6.140625" style="57" bestFit="1" customWidth="1"/>
    <col min="14" max="14" width="10.140625" style="81" bestFit="1" customWidth="1"/>
    <col min="15" max="15" width="7.140625" style="58" bestFit="1" customWidth="1"/>
    <col min="16" max="16" width="8.7109375" style="59" bestFit="1" customWidth="1"/>
    <col min="17" max="19" width="8.7109375" style="87" customWidth="1"/>
    <col min="20" max="20" width="8.7109375" style="109" customWidth="1"/>
    <col min="21" max="21" width="7.28515625" style="60" bestFit="1" customWidth="1"/>
    <col min="22" max="22" width="8.85546875" style="60" bestFit="1" customWidth="1"/>
    <col min="23" max="23" width="8.28515625" style="61" bestFit="1" customWidth="1"/>
    <col min="24" max="24" width="9.85546875" style="60" customWidth="1"/>
    <col min="25" max="27" width="8.7109375" style="66" customWidth="1"/>
    <col min="28" max="28" width="8.7109375" style="84" customWidth="1"/>
    <col min="29" max="29" width="7.140625" style="62" bestFit="1" customWidth="1"/>
    <col min="30" max="30" width="5.28515625" style="63" bestFit="1" customWidth="1"/>
    <col min="31" max="31" width="8.140625" style="64" bestFit="1" customWidth="1"/>
    <col min="32" max="32" width="9.7109375" style="65" bestFit="1" customWidth="1"/>
    <col min="33" max="16384" width="11.42578125" style="66"/>
  </cols>
  <sheetData>
    <row r="1" spans="1:32" s="93" customFormat="1" ht="18.75" x14ac:dyDescent="0.3">
      <c r="A1" s="89"/>
      <c r="B1" s="90" t="s">
        <v>1</v>
      </c>
      <c r="C1" s="91"/>
      <c r="D1" s="90"/>
      <c r="E1" s="92"/>
      <c r="G1" s="94"/>
      <c r="H1" s="92"/>
      <c r="J1" s="95"/>
      <c r="K1" s="96"/>
      <c r="L1" s="92"/>
      <c r="M1" s="92"/>
      <c r="N1" s="92"/>
      <c r="O1" s="94"/>
      <c r="P1" s="92"/>
      <c r="Q1" s="92"/>
      <c r="R1" s="92"/>
      <c r="S1" s="92"/>
      <c r="T1" s="92"/>
      <c r="U1" s="92"/>
      <c r="V1" s="92"/>
      <c r="W1" s="94"/>
      <c r="X1" s="92"/>
      <c r="AD1" s="94"/>
      <c r="AE1" s="91"/>
      <c r="AF1" s="92"/>
    </row>
    <row r="2" spans="1:32" s="101" customFormat="1" ht="18.75" x14ac:dyDescent="0.3">
      <c r="A2" s="89"/>
      <c r="B2" s="97">
        <v>42078</v>
      </c>
      <c r="C2" s="98"/>
      <c r="D2" s="99" t="s">
        <v>42</v>
      </c>
      <c r="E2" s="100"/>
      <c r="G2" s="102"/>
      <c r="H2" s="100"/>
      <c r="J2" s="100"/>
      <c r="N2" s="100"/>
      <c r="O2" s="102"/>
      <c r="P2" s="100"/>
      <c r="Q2" s="100"/>
      <c r="R2" s="100"/>
      <c r="S2" s="100"/>
      <c r="T2" s="100"/>
      <c r="U2" s="100"/>
      <c r="V2" s="100"/>
      <c r="W2" s="102"/>
      <c r="X2" s="100"/>
      <c r="AD2" s="102"/>
      <c r="AE2" s="98"/>
      <c r="AF2" s="100"/>
    </row>
    <row r="3" spans="1:32" s="101" customFormat="1" ht="15" customHeight="1" x14ac:dyDescent="0.3">
      <c r="A3" s="89"/>
      <c r="B3" s="103"/>
      <c r="C3" s="98"/>
      <c r="D3" s="99" t="s">
        <v>43</v>
      </c>
      <c r="E3" s="100"/>
      <c r="G3" s="102"/>
      <c r="H3" s="100"/>
      <c r="J3" s="100"/>
      <c r="K3" s="102"/>
      <c r="L3" s="100"/>
      <c r="M3" s="92"/>
      <c r="N3" s="100"/>
      <c r="O3" s="102"/>
      <c r="P3" s="100"/>
      <c r="Q3" s="100"/>
      <c r="R3" s="100"/>
      <c r="S3" s="100"/>
      <c r="T3" s="100"/>
      <c r="U3" s="100"/>
      <c r="V3" s="100"/>
      <c r="W3" s="102"/>
      <c r="X3" s="100"/>
      <c r="AD3" s="102"/>
      <c r="AE3" s="98"/>
      <c r="AF3" s="100"/>
    </row>
    <row r="4" spans="1:32" s="101" customFormat="1" ht="15" customHeight="1" x14ac:dyDescent="0.3">
      <c r="A4" s="89"/>
      <c r="B4" s="103"/>
      <c r="C4" s="98"/>
      <c r="D4" s="99"/>
      <c r="E4" s="100"/>
      <c r="G4" s="102"/>
      <c r="H4" s="100"/>
      <c r="J4" s="100"/>
      <c r="K4" s="102"/>
      <c r="L4" s="100"/>
      <c r="M4" s="100"/>
      <c r="N4" s="100"/>
      <c r="O4" s="102"/>
      <c r="P4" s="100"/>
      <c r="Q4" s="100"/>
      <c r="R4" s="100"/>
      <c r="S4" s="100"/>
      <c r="T4" s="100"/>
      <c r="U4" s="100"/>
      <c r="V4" s="100"/>
      <c r="W4" s="102"/>
      <c r="X4" s="100"/>
      <c r="AD4" s="102"/>
      <c r="AE4" s="98"/>
      <c r="AF4" s="100"/>
    </row>
    <row r="5" spans="1:32" s="18" customFormat="1" ht="15" customHeight="1" x14ac:dyDescent="0.2">
      <c r="A5" s="16"/>
      <c r="B5" s="20" t="s">
        <v>36</v>
      </c>
      <c r="C5" s="21">
        <f>+SUBTOTAL(101,C12:C300)</f>
        <v>0.3089289682445055</v>
      </c>
      <c r="D5" s="22">
        <f t="shared" ref="D5:AF5" si="0">+SUBTOTAL(101,D12:D300)</f>
        <v>1050.8618421052631</v>
      </c>
      <c r="E5" s="22">
        <f t="shared" si="0"/>
        <v>5037.5224817697399</v>
      </c>
      <c r="F5" s="23">
        <f t="shared" si="0"/>
        <v>1661.3846153846155</v>
      </c>
      <c r="G5" s="23">
        <f t="shared" si="0"/>
        <v>85.808003577646716</v>
      </c>
      <c r="H5" s="24">
        <f t="shared" si="0"/>
        <v>27.852391196401641</v>
      </c>
      <c r="I5" s="22">
        <f t="shared" si="0"/>
        <v>247.39682539682539</v>
      </c>
      <c r="J5" s="22">
        <f t="shared" si="0"/>
        <v>235.26616443253974</v>
      </c>
      <c r="K5" s="23">
        <f t="shared" si="0"/>
        <v>1.1600341059777777</v>
      </c>
      <c r="L5" s="24">
        <f t="shared" si="0"/>
        <v>15.51717531494285</v>
      </c>
      <c r="M5" s="22">
        <f t="shared" si="0"/>
        <v>254.56603773584905</v>
      </c>
      <c r="N5" s="22">
        <f t="shared" si="0"/>
        <v>214.65585319452825</v>
      </c>
      <c r="O5" s="23">
        <f t="shared" si="0"/>
        <v>2.4327123106528306</v>
      </c>
      <c r="P5" s="24">
        <f t="shared" si="0"/>
        <v>22.79091391067924</v>
      </c>
      <c r="Q5" s="104">
        <f t="shared" si="0"/>
        <v>250.63934426229508</v>
      </c>
      <c r="R5" s="104">
        <f t="shared" si="0"/>
        <v>801.60983403377031</v>
      </c>
      <c r="S5" s="104">
        <f t="shared" si="0"/>
        <v>9.2999380763950832</v>
      </c>
      <c r="T5" s="106">
        <f t="shared" si="0"/>
        <v>11.670284610791805</v>
      </c>
      <c r="U5" s="22">
        <f t="shared" si="0"/>
        <v>1050.8618421052631</v>
      </c>
      <c r="V5" s="23">
        <f t="shared" si="0"/>
        <v>134.81578947368422</v>
      </c>
      <c r="W5" s="23">
        <f t="shared" si="0"/>
        <v>1.1606026041631585</v>
      </c>
      <c r="X5" s="24">
        <f t="shared" si="0"/>
        <v>14.064082467434861</v>
      </c>
      <c r="Y5" s="22">
        <f t="shared" si="0"/>
        <v>388.71153846153845</v>
      </c>
      <c r="Z5" s="23">
        <f t="shared" si="0"/>
        <v>7.2310192307692294</v>
      </c>
      <c r="AA5" s="23">
        <f t="shared" si="0"/>
        <v>-1.0138832192307704E-3</v>
      </c>
      <c r="AB5" s="24">
        <f t="shared" si="0"/>
        <v>12.910346518336537</v>
      </c>
      <c r="AC5" s="22">
        <f t="shared" si="0"/>
        <v>1026.6866666666667</v>
      </c>
      <c r="AD5" s="23">
        <f t="shared" si="0"/>
        <v>37.88465139680666</v>
      </c>
      <c r="AE5" s="23">
        <f t="shared" si="0"/>
        <v>-0.28225509201933346</v>
      </c>
      <c r="AF5" s="24">
        <f t="shared" si="0"/>
        <v>11.785963763929997</v>
      </c>
    </row>
    <row r="6" spans="1:32" s="18" customFormat="1" ht="15" customHeight="1" x14ac:dyDescent="0.2">
      <c r="A6" s="16"/>
      <c r="B6" s="20" t="s">
        <v>33</v>
      </c>
      <c r="C6" s="25">
        <f>+SUBTOTAL(102,C12:C300)</f>
        <v>182</v>
      </c>
      <c r="D6" s="22">
        <f t="shared" ref="D6:AF6" si="1">+SUBTOTAL(102,D12:D300)</f>
        <v>152</v>
      </c>
      <c r="E6" s="22">
        <f t="shared" si="1"/>
        <v>152</v>
      </c>
      <c r="F6" s="22">
        <f t="shared" si="1"/>
        <v>182</v>
      </c>
      <c r="G6" s="22">
        <f t="shared" si="1"/>
        <v>182</v>
      </c>
      <c r="H6" s="25">
        <f t="shared" si="1"/>
        <v>182</v>
      </c>
      <c r="I6" s="22">
        <f t="shared" si="1"/>
        <v>63</v>
      </c>
      <c r="J6" s="22">
        <f t="shared" si="1"/>
        <v>63</v>
      </c>
      <c r="K6" s="22">
        <f t="shared" si="1"/>
        <v>63</v>
      </c>
      <c r="L6" s="25">
        <f t="shared" si="1"/>
        <v>63</v>
      </c>
      <c r="M6" s="22">
        <f t="shared" si="1"/>
        <v>53</v>
      </c>
      <c r="N6" s="22">
        <f t="shared" si="1"/>
        <v>53</v>
      </c>
      <c r="O6" s="22">
        <f t="shared" si="1"/>
        <v>53</v>
      </c>
      <c r="P6" s="25">
        <f t="shared" si="1"/>
        <v>53</v>
      </c>
      <c r="Q6" s="105">
        <f t="shared" si="1"/>
        <v>61</v>
      </c>
      <c r="R6" s="105">
        <f t="shared" si="1"/>
        <v>61</v>
      </c>
      <c r="S6" s="105">
        <f t="shared" si="1"/>
        <v>61</v>
      </c>
      <c r="T6" s="107">
        <f t="shared" si="1"/>
        <v>61</v>
      </c>
      <c r="U6" s="22">
        <f t="shared" si="1"/>
        <v>152</v>
      </c>
      <c r="V6" s="22">
        <f t="shared" si="1"/>
        <v>152</v>
      </c>
      <c r="W6" s="22">
        <f t="shared" si="1"/>
        <v>152</v>
      </c>
      <c r="X6" s="25">
        <f t="shared" si="1"/>
        <v>152</v>
      </c>
      <c r="Y6" s="22">
        <f t="shared" si="1"/>
        <v>52</v>
      </c>
      <c r="Z6" s="22">
        <f t="shared" si="1"/>
        <v>52</v>
      </c>
      <c r="AA6" s="23">
        <f t="shared" si="1"/>
        <v>52</v>
      </c>
      <c r="AB6" s="25">
        <f t="shared" si="1"/>
        <v>52</v>
      </c>
      <c r="AC6" s="22">
        <f t="shared" si="1"/>
        <v>150</v>
      </c>
      <c r="AD6" s="22">
        <f t="shared" si="1"/>
        <v>150</v>
      </c>
      <c r="AE6" s="23">
        <f t="shared" si="1"/>
        <v>150</v>
      </c>
      <c r="AF6" s="25">
        <f t="shared" si="1"/>
        <v>150</v>
      </c>
    </row>
    <row r="7" spans="1:32" s="18" customFormat="1" ht="15" customHeight="1" x14ac:dyDescent="0.2">
      <c r="A7" s="16"/>
      <c r="B7" s="20" t="s">
        <v>34</v>
      </c>
      <c r="C7" s="24">
        <f>+SUBTOTAL(105,C12:C300)</f>
        <v>0</v>
      </c>
      <c r="D7" s="22">
        <f t="shared" ref="D7:AF7" si="2">+SUBTOTAL(105,D12:D300)</f>
        <v>52</v>
      </c>
      <c r="E7" s="22">
        <f t="shared" si="2"/>
        <v>3130.3050847</v>
      </c>
      <c r="F7" s="23">
        <f t="shared" si="2"/>
        <v>51</v>
      </c>
      <c r="G7" s="23">
        <f t="shared" si="2"/>
        <v>-127.8012727</v>
      </c>
      <c r="H7" s="24">
        <f t="shared" si="2"/>
        <v>9.135443038</v>
      </c>
      <c r="I7" s="22">
        <f t="shared" si="2"/>
        <v>68</v>
      </c>
      <c r="J7" s="22">
        <f t="shared" si="2"/>
        <v>179</v>
      </c>
      <c r="K7" s="23">
        <f t="shared" si="2"/>
        <v>-3.0175754029999999</v>
      </c>
      <c r="L7" s="24">
        <f t="shared" si="2"/>
        <v>8.7208507093000005</v>
      </c>
      <c r="M7" s="22">
        <f t="shared" si="2"/>
        <v>52</v>
      </c>
      <c r="N7" s="22">
        <f t="shared" si="2"/>
        <v>164.45918366999999</v>
      </c>
      <c r="O7" s="23">
        <f t="shared" si="2"/>
        <v>-0.55112584799999997</v>
      </c>
      <c r="P7" s="24">
        <f t="shared" si="2"/>
        <v>14.542281987999999</v>
      </c>
      <c r="Q7" s="104">
        <f t="shared" si="2"/>
        <v>60</v>
      </c>
      <c r="R7" s="104">
        <f t="shared" si="2"/>
        <v>616.12244897999994</v>
      </c>
      <c r="S7" s="104">
        <f t="shared" si="2"/>
        <v>-5.7612321040000003</v>
      </c>
      <c r="T7" s="106">
        <f t="shared" si="2"/>
        <v>5.5970668740000002</v>
      </c>
      <c r="U7" s="22">
        <f t="shared" si="2"/>
        <v>52</v>
      </c>
      <c r="V7" s="23">
        <f t="shared" si="2"/>
        <v>97</v>
      </c>
      <c r="W7" s="23">
        <f t="shared" si="2"/>
        <v>-2.8779879890000002</v>
      </c>
      <c r="X7" s="24">
        <f t="shared" si="2"/>
        <v>6.0451741741999996</v>
      </c>
      <c r="Y7" s="22">
        <f t="shared" si="2"/>
        <v>75</v>
      </c>
      <c r="Z7" s="23">
        <f t="shared" si="2"/>
        <v>6.5979999999999999</v>
      </c>
      <c r="AA7" s="23">
        <f t="shared" si="2"/>
        <v>-0.10004755999999999</v>
      </c>
      <c r="AB7" s="24">
        <f t="shared" si="2"/>
        <v>7.0872314049999998</v>
      </c>
      <c r="AC7" s="22">
        <f t="shared" si="2"/>
        <v>50</v>
      </c>
      <c r="AD7" s="23">
        <f t="shared" si="2"/>
        <v>17.666176471</v>
      </c>
      <c r="AE7" s="23">
        <f t="shared" si="2"/>
        <v>-8.2161189869999998</v>
      </c>
      <c r="AF7" s="24">
        <f t="shared" si="2"/>
        <v>4.7192087774000004</v>
      </c>
    </row>
    <row r="8" spans="1:32" s="18" customFormat="1" x14ac:dyDescent="0.2">
      <c r="A8" s="16"/>
      <c r="B8" s="20" t="s">
        <v>35</v>
      </c>
      <c r="C8" s="24">
        <f>+SUBTOTAL(104,C12:C300)</f>
        <v>1.7253846154000001</v>
      </c>
      <c r="D8" s="22">
        <f t="shared" ref="D8:AF8" si="3">+SUBTOTAL(104,D12:D300)</f>
        <v>3641</v>
      </c>
      <c r="E8" s="22">
        <f t="shared" si="3"/>
        <v>7274.2633382000004</v>
      </c>
      <c r="F8" s="23">
        <f t="shared" si="3"/>
        <v>6800</v>
      </c>
      <c r="G8" s="23">
        <f t="shared" si="3"/>
        <v>353.60701492999999</v>
      </c>
      <c r="H8" s="24">
        <f t="shared" si="3"/>
        <v>35.544568345000002</v>
      </c>
      <c r="I8" s="22">
        <f t="shared" si="3"/>
        <v>541</v>
      </c>
      <c r="J8" s="22">
        <f t="shared" si="3"/>
        <v>259.55621301999997</v>
      </c>
      <c r="K8" s="23">
        <f t="shared" si="3"/>
        <v>4.8824083206999997</v>
      </c>
      <c r="L8" s="24">
        <f t="shared" si="3"/>
        <v>20.260739281999999</v>
      </c>
      <c r="M8" s="22">
        <f t="shared" si="3"/>
        <v>539</v>
      </c>
      <c r="N8" s="22">
        <f t="shared" si="3"/>
        <v>254.63659794</v>
      </c>
      <c r="O8" s="23">
        <f t="shared" si="3"/>
        <v>6.1794233502999996</v>
      </c>
      <c r="P8" s="24">
        <f t="shared" si="3"/>
        <v>27.070012900999998</v>
      </c>
      <c r="Q8" s="104">
        <f t="shared" si="3"/>
        <v>542</v>
      </c>
      <c r="R8" s="104">
        <f t="shared" si="3"/>
        <v>957.03875969000001</v>
      </c>
      <c r="S8" s="104">
        <f t="shared" si="3"/>
        <v>22.620501866000001</v>
      </c>
      <c r="T8" s="106">
        <f t="shared" si="3"/>
        <v>17.383671467999999</v>
      </c>
      <c r="U8" s="22">
        <f t="shared" si="3"/>
        <v>3641</v>
      </c>
      <c r="V8" s="23">
        <f t="shared" si="3"/>
        <v>167</v>
      </c>
      <c r="W8" s="23">
        <f t="shared" si="3"/>
        <v>3.9849999999999999</v>
      </c>
      <c r="X8" s="24">
        <f t="shared" si="3"/>
        <v>20.065991127</v>
      </c>
      <c r="Y8" s="22">
        <f t="shared" si="3"/>
        <v>815</v>
      </c>
      <c r="Z8" s="23">
        <f t="shared" si="3"/>
        <v>7.8540000000000001</v>
      </c>
      <c r="AA8" s="23">
        <f t="shared" si="3"/>
        <v>6.0985950400000002E-2</v>
      </c>
      <c r="AB8" s="24">
        <f t="shared" si="3"/>
        <v>17.470947075000002</v>
      </c>
      <c r="AC8" s="22">
        <f t="shared" si="3"/>
        <v>3616</v>
      </c>
      <c r="AD8" s="23">
        <f t="shared" si="3"/>
        <v>56.284999999999997</v>
      </c>
      <c r="AE8" s="23">
        <f t="shared" si="3"/>
        <v>2.3803941605999999</v>
      </c>
      <c r="AF8" s="24">
        <f t="shared" si="3"/>
        <v>18.105661313999999</v>
      </c>
    </row>
    <row r="9" spans="1:32" s="29" customFormat="1" ht="18.75" x14ac:dyDescent="0.3">
      <c r="A9" s="26"/>
      <c r="B9" s="27"/>
      <c r="C9" s="28"/>
      <c r="D9" s="115" t="s">
        <v>4</v>
      </c>
      <c r="E9" s="116"/>
      <c r="F9" s="116"/>
      <c r="G9" s="116"/>
      <c r="H9" s="116"/>
      <c r="I9" s="117" t="s">
        <v>6</v>
      </c>
      <c r="J9" s="118"/>
      <c r="K9" s="117"/>
      <c r="L9" s="117"/>
      <c r="M9" s="113" t="s">
        <v>5</v>
      </c>
      <c r="N9" s="114"/>
      <c r="O9" s="114"/>
      <c r="P9" s="114"/>
      <c r="Q9" s="121" t="s">
        <v>79</v>
      </c>
      <c r="R9" s="122"/>
      <c r="S9" s="122"/>
      <c r="T9" s="123"/>
      <c r="U9" s="119" t="s">
        <v>32</v>
      </c>
      <c r="V9" s="120"/>
      <c r="W9" s="120"/>
      <c r="X9" s="120"/>
      <c r="Y9" s="111" t="s">
        <v>67</v>
      </c>
      <c r="Z9" s="112"/>
      <c r="AA9" s="112"/>
      <c r="AB9" s="112"/>
      <c r="AC9" s="111" t="s">
        <v>8</v>
      </c>
      <c r="AD9" s="112"/>
      <c r="AE9" s="112"/>
      <c r="AF9" s="112"/>
    </row>
    <row r="10" spans="1:32" s="47" customFormat="1" x14ac:dyDescent="0.2">
      <c r="A10" s="83" t="s">
        <v>0</v>
      </c>
      <c r="B10" s="30" t="s">
        <v>27</v>
      </c>
      <c r="C10" s="31" t="s">
        <v>7</v>
      </c>
      <c r="D10" s="32" t="s">
        <v>13</v>
      </c>
      <c r="E10" s="35" t="s">
        <v>21</v>
      </c>
      <c r="F10" s="34" t="s">
        <v>23</v>
      </c>
      <c r="G10" s="33" t="s">
        <v>22</v>
      </c>
      <c r="H10" s="35" t="s">
        <v>24</v>
      </c>
      <c r="I10" s="36" t="s">
        <v>25</v>
      </c>
      <c r="J10" s="38" t="s">
        <v>26</v>
      </c>
      <c r="K10" s="37" t="s">
        <v>14</v>
      </c>
      <c r="L10" s="38" t="s">
        <v>15</v>
      </c>
      <c r="M10" s="39" t="s">
        <v>16</v>
      </c>
      <c r="N10" s="80" t="s">
        <v>17</v>
      </c>
      <c r="O10" s="40" t="s">
        <v>18</v>
      </c>
      <c r="P10" s="41" t="s">
        <v>19</v>
      </c>
      <c r="Q10" s="88" t="s">
        <v>72</v>
      </c>
      <c r="R10" s="88" t="s">
        <v>73</v>
      </c>
      <c r="S10" s="88" t="s">
        <v>74</v>
      </c>
      <c r="T10" s="108" t="s">
        <v>75</v>
      </c>
      <c r="U10" s="42" t="s">
        <v>28</v>
      </c>
      <c r="V10" s="42" t="s">
        <v>29</v>
      </c>
      <c r="W10" s="43" t="s">
        <v>30</v>
      </c>
      <c r="X10" s="42" t="s">
        <v>31</v>
      </c>
      <c r="Y10" s="44" t="s">
        <v>63</v>
      </c>
      <c r="Z10" s="45" t="s">
        <v>64</v>
      </c>
      <c r="AA10" s="79" t="s">
        <v>65</v>
      </c>
      <c r="AB10" s="46" t="s">
        <v>66</v>
      </c>
      <c r="AC10" s="44" t="s">
        <v>11</v>
      </c>
      <c r="AD10" s="45" t="s">
        <v>9</v>
      </c>
      <c r="AE10" s="79" t="s">
        <v>10</v>
      </c>
      <c r="AF10" s="46" t="s">
        <v>12</v>
      </c>
    </row>
    <row r="11" spans="1:32" s="47" customFormat="1" hidden="1" x14ac:dyDescent="0.2">
      <c r="A11" s="83" t="s">
        <v>0</v>
      </c>
      <c r="B11" s="30" t="s">
        <v>62</v>
      </c>
      <c r="C11" s="31" t="s">
        <v>44</v>
      </c>
      <c r="D11" s="32" t="s">
        <v>45</v>
      </c>
      <c r="E11" s="35" t="s">
        <v>80</v>
      </c>
      <c r="F11" s="34" t="s">
        <v>46</v>
      </c>
      <c r="G11" s="33" t="s">
        <v>47</v>
      </c>
      <c r="H11" s="35" t="s">
        <v>51</v>
      </c>
      <c r="I11" s="36" t="s">
        <v>48</v>
      </c>
      <c r="J11" s="38" t="s">
        <v>81</v>
      </c>
      <c r="K11" s="37" t="s">
        <v>49</v>
      </c>
      <c r="L11" s="38" t="s">
        <v>50</v>
      </c>
      <c r="M11" s="39" t="s">
        <v>52</v>
      </c>
      <c r="N11" s="80" t="s">
        <v>82</v>
      </c>
      <c r="O11" s="40" t="s">
        <v>53</v>
      </c>
      <c r="P11" s="41" t="s">
        <v>54</v>
      </c>
      <c r="Q11" s="88" t="s">
        <v>76</v>
      </c>
      <c r="R11" s="88" t="s">
        <v>83</v>
      </c>
      <c r="S11" s="88" t="s">
        <v>77</v>
      </c>
      <c r="T11" s="108" t="s">
        <v>78</v>
      </c>
      <c r="U11" s="42" t="s">
        <v>55</v>
      </c>
      <c r="V11" s="42" t="s">
        <v>32</v>
      </c>
      <c r="W11" s="43" t="s">
        <v>56</v>
      </c>
      <c r="X11" s="42" t="s">
        <v>57</v>
      </c>
      <c r="Y11" s="44" t="s">
        <v>71</v>
      </c>
      <c r="Z11" s="45" t="s">
        <v>70</v>
      </c>
      <c r="AA11" s="79" t="s">
        <v>69</v>
      </c>
      <c r="AB11" s="46" t="s">
        <v>68</v>
      </c>
      <c r="AC11" s="44" t="s">
        <v>58</v>
      </c>
      <c r="AD11" s="45" t="s">
        <v>59</v>
      </c>
      <c r="AE11" s="79" t="s">
        <v>60</v>
      </c>
      <c r="AF11" s="46" t="s">
        <v>61</v>
      </c>
    </row>
    <row r="12" spans="1:32" x14ac:dyDescent="0.2">
      <c r="A12" s="48" t="s">
        <v>3</v>
      </c>
      <c r="B12" s="49">
        <v>1987</v>
      </c>
      <c r="C12" s="50">
        <v>0.22743550830000001</v>
      </c>
      <c r="D12" s="51">
        <v>416</v>
      </c>
      <c r="E12" s="53">
        <v>3837.1394230999999</v>
      </c>
      <c r="F12" s="53">
        <v>560</v>
      </c>
      <c r="G12" s="52">
        <v>-95.468589289999997</v>
      </c>
      <c r="H12" s="53">
        <v>30.817085714000001</v>
      </c>
      <c r="I12" s="54">
        <v>80</v>
      </c>
      <c r="J12" s="56">
        <v>179</v>
      </c>
      <c r="K12" s="55">
        <v>-2.4929658890000002</v>
      </c>
      <c r="L12" s="56">
        <v>14.661177737999999</v>
      </c>
      <c r="S12" s="110"/>
      <c r="U12" s="60">
        <v>416</v>
      </c>
      <c r="V12" s="60">
        <v>123</v>
      </c>
      <c r="W12" s="61">
        <v>1.263745975</v>
      </c>
      <c r="X12" s="60">
        <v>13.424064401000001</v>
      </c>
      <c r="Y12" s="49"/>
      <c r="Z12" s="64"/>
      <c r="AA12" s="64"/>
      <c r="AB12" s="65"/>
      <c r="AC12" s="62">
        <v>414</v>
      </c>
      <c r="AD12" s="63">
        <v>41.340338164000002</v>
      </c>
      <c r="AE12" s="64">
        <v>0.52403260870000001</v>
      </c>
      <c r="AF12" s="65">
        <v>9.6160612318999998</v>
      </c>
    </row>
    <row r="13" spans="1:32" x14ac:dyDescent="0.2">
      <c r="A13" s="48" t="s">
        <v>3</v>
      </c>
      <c r="B13" s="49">
        <v>1988</v>
      </c>
      <c r="C13" s="50">
        <v>0.15880195599999999</v>
      </c>
      <c r="D13" s="51">
        <v>497</v>
      </c>
      <c r="E13" s="53">
        <v>3942.9597586</v>
      </c>
      <c r="F13" s="53">
        <v>685</v>
      </c>
      <c r="G13" s="52">
        <v>-88.964905110000004</v>
      </c>
      <c r="H13" s="53">
        <v>31.123795619999999</v>
      </c>
      <c r="I13" s="54">
        <v>72</v>
      </c>
      <c r="J13" s="56">
        <v>198.27777778000001</v>
      </c>
      <c r="K13" s="55">
        <v>-3.0175754029999999</v>
      </c>
      <c r="L13" s="56">
        <v>14.768736456999999</v>
      </c>
      <c r="S13" s="110"/>
      <c r="U13" s="60">
        <v>497</v>
      </c>
      <c r="V13" s="60">
        <v>124</v>
      </c>
      <c r="W13" s="61">
        <v>1.4422773723</v>
      </c>
      <c r="X13" s="60">
        <v>14.242675911999999</v>
      </c>
      <c r="Y13" s="49"/>
      <c r="Z13" s="64"/>
      <c r="AA13" s="64"/>
      <c r="AB13" s="65"/>
      <c r="AC13" s="62">
        <v>497</v>
      </c>
      <c r="AD13" s="63">
        <v>40.306237424999999</v>
      </c>
      <c r="AE13" s="64">
        <v>0.6573926471</v>
      </c>
      <c r="AF13" s="65">
        <v>10.904933528999999</v>
      </c>
    </row>
    <row r="14" spans="1:32" x14ac:dyDescent="0.2">
      <c r="A14" s="48" t="s">
        <v>3</v>
      </c>
      <c r="B14" s="49">
        <v>1989</v>
      </c>
      <c r="C14" s="50">
        <v>0.1671132075</v>
      </c>
      <c r="D14" s="51">
        <v>652</v>
      </c>
      <c r="E14" s="53">
        <v>4117.0444785</v>
      </c>
      <c r="F14" s="53">
        <v>876</v>
      </c>
      <c r="G14" s="52">
        <v>-48.823310499999998</v>
      </c>
      <c r="H14" s="53">
        <v>32.8205879</v>
      </c>
      <c r="I14" s="54">
        <v>85</v>
      </c>
      <c r="J14" s="56">
        <v>210.32941176</v>
      </c>
      <c r="K14" s="55">
        <v>-2.3847883300000001</v>
      </c>
      <c r="L14" s="56">
        <v>15.144030892</v>
      </c>
      <c r="Q14" s="87">
        <v>60</v>
      </c>
      <c r="R14" s="87">
        <v>700.68333332999998</v>
      </c>
      <c r="S14" s="110">
        <v>-5.7612321040000003</v>
      </c>
      <c r="T14" s="109">
        <v>10.685349241000001</v>
      </c>
      <c r="U14" s="60">
        <v>652</v>
      </c>
      <c r="V14" s="60">
        <v>120</v>
      </c>
      <c r="W14" s="61">
        <v>0.70062628569999996</v>
      </c>
      <c r="X14" s="60">
        <v>15.279685713999999</v>
      </c>
      <c r="Y14" s="49"/>
      <c r="Z14" s="64"/>
      <c r="AA14" s="64"/>
      <c r="AB14" s="65"/>
      <c r="AC14" s="62">
        <v>650</v>
      </c>
      <c r="AD14" s="63">
        <v>44.579230768999999</v>
      </c>
      <c r="AE14" s="64">
        <v>0.52650978140000004</v>
      </c>
      <c r="AF14" s="65">
        <v>11.393655121</v>
      </c>
    </row>
    <row r="15" spans="1:32" x14ac:dyDescent="0.2">
      <c r="A15" s="48" t="s">
        <v>3</v>
      </c>
      <c r="B15" s="49">
        <v>1990</v>
      </c>
      <c r="C15" s="50">
        <v>0.23457251909999999</v>
      </c>
      <c r="D15" s="51">
        <v>723</v>
      </c>
      <c r="E15" s="53">
        <v>4187.9239281</v>
      </c>
      <c r="F15" s="53">
        <v>1054</v>
      </c>
      <c r="G15" s="52">
        <v>-32.515616700000002</v>
      </c>
      <c r="H15" s="53">
        <v>32.400654649000003</v>
      </c>
      <c r="I15" s="54">
        <v>95</v>
      </c>
      <c r="J15" s="56">
        <v>213.74736841999999</v>
      </c>
      <c r="K15" s="55">
        <v>-2.4909592030000001</v>
      </c>
      <c r="L15" s="56">
        <v>15.833119545000001</v>
      </c>
      <c r="Q15" s="87">
        <v>74</v>
      </c>
      <c r="R15" s="87">
        <v>727.35135134999996</v>
      </c>
      <c r="S15" s="110">
        <v>-0.27579937300000001</v>
      </c>
      <c r="T15" s="109">
        <v>10.708965516999999</v>
      </c>
      <c r="U15" s="60">
        <v>723</v>
      </c>
      <c r="V15" s="60">
        <v>128</v>
      </c>
      <c r="W15" s="61">
        <v>1.5383631178999999</v>
      </c>
      <c r="X15" s="60">
        <v>15.737242395000001</v>
      </c>
      <c r="Y15" s="49"/>
      <c r="Z15" s="64"/>
      <c r="AA15" s="64"/>
      <c r="AB15" s="65"/>
      <c r="AC15" s="62">
        <v>723</v>
      </c>
      <c r="AD15" s="63">
        <v>41.582295989000002</v>
      </c>
      <c r="AE15" s="64">
        <v>0.87621839079999997</v>
      </c>
      <c r="AF15" s="65">
        <v>12.195886303</v>
      </c>
    </row>
    <row r="16" spans="1:32" x14ac:dyDescent="0.2">
      <c r="A16" s="48" t="s">
        <v>3</v>
      </c>
      <c r="B16" s="49">
        <v>1991</v>
      </c>
      <c r="C16" s="50">
        <v>0.25789212210000001</v>
      </c>
      <c r="D16" s="51">
        <v>808</v>
      </c>
      <c r="E16" s="53">
        <v>4332.1423267</v>
      </c>
      <c r="F16" s="53">
        <v>1189</v>
      </c>
      <c r="G16" s="52">
        <v>28.268973928000001</v>
      </c>
      <c r="H16" s="53">
        <v>34.074753573999999</v>
      </c>
      <c r="I16" s="54">
        <v>120</v>
      </c>
      <c r="J16" s="56">
        <v>230.31666666999999</v>
      </c>
      <c r="K16" s="55">
        <v>-1.470936869</v>
      </c>
      <c r="L16" s="56">
        <v>17.283489057000001</v>
      </c>
      <c r="Q16" s="87">
        <v>110</v>
      </c>
      <c r="R16" s="87">
        <v>739.04545455000004</v>
      </c>
      <c r="S16" s="110">
        <v>1.4622103275</v>
      </c>
      <c r="T16" s="109">
        <v>12.038520151</v>
      </c>
      <c r="U16" s="60">
        <v>808</v>
      </c>
      <c r="V16" s="60">
        <v>122</v>
      </c>
      <c r="W16" s="61">
        <v>1.6611042893000001</v>
      </c>
      <c r="X16" s="60">
        <v>17.352742640999999</v>
      </c>
      <c r="Y16" s="49"/>
      <c r="Z16" s="64"/>
      <c r="AA16" s="64"/>
      <c r="AB16" s="65"/>
      <c r="AC16" s="62">
        <v>806</v>
      </c>
      <c r="AD16" s="63">
        <v>41.131265509000002</v>
      </c>
      <c r="AE16" s="64">
        <v>1.2270092984000001</v>
      </c>
      <c r="AF16" s="65">
        <v>13.774517498</v>
      </c>
    </row>
    <row r="17" spans="1:32" x14ac:dyDescent="0.2">
      <c r="A17" s="48" t="s">
        <v>3</v>
      </c>
      <c r="B17" s="49">
        <v>1992</v>
      </c>
      <c r="C17" s="50">
        <v>0.30796424449999998</v>
      </c>
      <c r="D17" s="51">
        <v>955</v>
      </c>
      <c r="E17" s="53">
        <v>4349.7811517999999</v>
      </c>
      <c r="F17" s="53">
        <v>1427</v>
      </c>
      <c r="G17" s="52">
        <v>33.457379117000002</v>
      </c>
      <c r="H17" s="53">
        <v>33.621337771999997</v>
      </c>
      <c r="I17" s="54">
        <v>136</v>
      </c>
      <c r="J17" s="56">
        <v>221.52205882000001</v>
      </c>
      <c r="K17" s="55">
        <v>-0.17619986000000001</v>
      </c>
      <c r="L17" s="56">
        <v>17.427739129999999</v>
      </c>
      <c r="Q17" s="87">
        <v>120</v>
      </c>
      <c r="R17" s="87">
        <v>716.51666666999995</v>
      </c>
      <c r="S17" s="110">
        <v>1.2801307530999999</v>
      </c>
      <c r="T17" s="109">
        <v>12.393445607</v>
      </c>
      <c r="U17" s="60">
        <v>955</v>
      </c>
      <c r="V17" s="60">
        <v>123</v>
      </c>
      <c r="W17" s="61">
        <v>1.5701065918999999</v>
      </c>
      <c r="X17" s="60">
        <v>17.486591164</v>
      </c>
      <c r="Y17" s="49"/>
      <c r="Z17" s="64"/>
      <c r="AA17" s="64"/>
      <c r="AB17" s="65"/>
      <c r="AC17" s="62">
        <v>951</v>
      </c>
      <c r="AD17" s="63">
        <v>40.684542587000003</v>
      </c>
      <c r="AE17" s="64">
        <v>1.2688813559000001</v>
      </c>
      <c r="AF17" s="65">
        <v>14.188232415</v>
      </c>
    </row>
    <row r="18" spans="1:32" x14ac:dyDescent="0.2">
      <c r="A18" s="48" t="s">
        <v>3</v>
      </c>
      <c r="B18" s="49">
        <v>1993</v>
      </c>
      <c r="C18" s="50">
        <v>0.20877641280000001</v>
      </c>
      <c r="D18" s="51">
        <v>1140</v>
      </c>
      <c r="E18" s="53">
        <v>4307.4438596</v>
      </c>
      <c r="F18" s="53">
        <v>1621</v>
      </c>
      <c r="G18" s="52">
        <v>38.948568784999999</v>
      </c>
      <c r="H18" s="53">
        <v>33.799485503</v>
      </c>
      <c r="I18" s="54">
        <v>148</v>
      </c>
      <c r="J18" s="56">
        <v>243.24324324</v>
      </c>
      <c r="K18" s="55">
        <v>-8.2863411999999997E-2</v>
      </c>
      <c r="L18" s="56">
        <v>17.787980222000002</v>
      </c>
      <c r="M18" s="57">
        <v>55</v>
      </c>
      <c r="N18" s="81">
        <v>195.36363635999999</v>
      </c>
      <c r="O18" s="58">
        <v>-0.55112584799999997</v>
      </c>
      <c r="P18" s="59">
        <v>25.198581740000002</v>
      </c>
      <c r="Q18" s="87">
        <v>146</v>
      </c>
      <c r="R18" s="87">
        <v>728.16438356000003</v>
      </c>
      <c r="S18" s="110">
        <v>1.0485711575000001</v>
      </c>
      <c r="T18" s="109">
        <v>14.038203985000001</v>
      </c>
      <c r="U18" s="60">
        <v>1140</v>
      </c>
      <c r="V18" s="60">
        <v>126</v>
      </c>
      <c r="W18" s="61">
        <v>1.6899586164</v>
      </c>
      <c r="X18" s="60">
        <v>17.623584929</v>
      </c>
      <c r="Y18" s="49"/>
      <c r="Z18" s="64"/>
      <c r="AA18" s="64"/>
      <c r="AB18" s="65"/>
      <c r="AC18" s="62">
        <v>1131</v>
      </c>
      <c r="AD18" s="63">
        <v>38.178160920000003</v>
      </c>
      <c r="AE18" s="64">
        <v>1.3267958673</v>
      </c>
      <c r="AF18" s="65">
        <v>14.571497746</v>
      </c>
    </row>
    <row r="19" spans="1:32" x14ac:dyDescent="0.2">
      <c r="A19" s="48" t="s">
        <v>3</v>
      </c>
      <c r="B19" s="49">
        <v>1994</v>
      </c>
      <c r="C19" s="50">
        <v>0.32896087509999999</v>
      </c>
      <c r="D19" s="51">
        <v>1288</v>
      </c>
      <c r="E19" s="53">
        <v>4318.0745342</v>
      </c>
      <c r="F19" s="53">
        <v>1896</v>
      </c>
      <c r="G19" s="52">
        <v>53.411534809999999</v>
      </c>
      <c r="H19" s="53">
        <v>34.392313291000001</v>
      </c>
      <c r="I19" s="54">
        <v>165</v>
      </c>
      <c r="J19" s="56">
        <v>256.2</v>
      </c>
      <c r="K19" s="55">
        <v>-0.17450053300000001</v>
      </c>
      <c r="L19" s="56">
        <v>18.354267058000001</v>
      </c>
      <c r="M19" s="57">
        <v>78</v>
      </c>
      <c r="N19" s="81">
        <v>207.47435897</v>
      </c>
      <c r="O19" s="58">
        <v>-0.44534266099999997</v>
      </c>
      <c r="P19" s="59">
        <v>25.760733897000001</v>
      </c>
      <c r="Q19" s="87">
        <v>165</v>
      </c>
      <c r="R19" s="87">
        <v>766.78181817999996</v>
      </c>
      <c r="S19" s="110">
        <v>2.8548024590000001</v>
      </c>
      <c r="T19" s="109">
        <v>15.090642623000001</v>
      </c>
      <c r="U19" s="60">
        <v>1288</v>
      </c>
      <c r="V19" s="60">
        <v>125</v>
      </c>
      <c r="W19" s="61">
        <v>1.6179312733</v>
      </c>
      <c r="X19" s="60">
        <v>18.352070325</v>
      </c>
      <c r="Y19" s="49"/>
      <c r="Z19" s="64"/>
      <c r="AA19" s="64"/>
      <c r="AB19" s="65"/>
      <c r="AC19" s="62">
        <v>1270</v>
      </c>
      <c r="AD19" s="63">
        <v>38.171811024</v>
      </c>
      <c r="AE19" s="64">
        <v>1.4535799677000001</v>
      </c>
      <c r="AF19" s="65">
        <v>15.233291814999999</v>
      </c>
    </row>
    <row r="20" spans="1:32" x14ac:dyDescent="0.2">
      <c r="A20" s="48" t="s">
        <v>3</v>
      </c>
      <c r="B20" s="49">
        <v>1995</v>
      </c>
      <c r="C20" s="50">
        <v>0.47762705799999999</v>
      </c>
      <c r="D20" s="51">
        <v>1503</v>
      </c>
      <c r="E20" s="53">
        <v>4590.1756487000002</v>
      </c>
      <c r="F20" s="53">
        <v>2253</v>
      </c>
      <c r="G20" s="52">
        <v>89.751384819999998</v>
      </c>
      <c r="H20" s="53">
        <v>34.918698624000001</v>
      </c>
      <c r="I20" s="54">
        <v>263</v>
      </c>
      <c r="J20" s="56">
        <v>243.51330798000001</v>
      </c>
      <c r="K20" s="55">
        <v>-0.52299109099999996</v>
      </c>
      <c r="L20" s="56">
        <v>19.506266369999999</v>
      </c>
      <c r="M20" s="57">
        <v>170</v>
      </c>
      <c r="N20" s="81">
        <v>198.52941175999999</v>
      </c>
      <c r="O20" s="58">
        <v>0.26153442910000002</v>
      </c>
      <c r="P20" s="59">
        <v>26.284678808999999</v>
      </c>
      <c r="Q20" s="87">
        <v>264</v>
      </c>
      <c r="R20" s="87">
        <v>734.00757576000001</v>
      </c>
      <c r="S20" s="110">
        <v>4.8455104302000001</v>
      </c>
      <c r="T20" s="109">
        <v>16.199125163000001</v>
      </c>
      <c r="U20" s="60">
        <v>1503</v>
      </c>
      <c r="V20" s="60">
        <v>124</v>
      </c>
      <c r="W20" s="61">
        <v>1.7501059189999999</v>
      </c>
      <c r="X20" s="60">
        <v>19.180079662000001</v>
      </c>
      <c r="Y20" s="49"/>
      <c r="Z20" s="64"/>
      <c r="AA20" s="64"/>
      <c r="AB20" s="65"/>
      <c r="AC20" s="62">
        <v>1493</v>
      </c>
      <c r="AD20" s="63">
        <v>38.936972539000003</v>
      </c>
      <c r="AE20" s="64">
        <v>1.7342932196</v>
      </c>
      <c r="AF20" s="65">
        <v>16.185352851000001</v>
      </c>
    </row>
    <row r="21" spans="1:32" x14ac:dyDescent="0.2">
      <c r="A21" s="48" t="s">
        <v>3</v>
      </c>
      <c r="B21" s="49">
        <v>1996</v>
      </c>
      <c r="C21" s="50">
        <v>0.54966584159999998</v>
      </c>
      <c r="D21" s="51">
        <v>1671</v>
      </c>
      <c r="E21" s="53">
        <v>4686.0400958</v>
      </c>
      <c r="F21" s="53">
        <v>2601</v>
      </c>
      <c r="G21" s="52">
        <v>88.313191079999996</v>
      </c>
      <c r="H21" s="53">
        <v>35.143138792999999</v>
      </c>
      <c r="I21" s="54">
        <v>251</v>
      </c>
      <c r="J21" s="56">
        <v>247.11155378000001</v>
      </c>
      <c r="K21" s="55">
        <v>-1.340328698</v>
      </c>
      <c r="L21" s="56">
        <v>20.260739281999999</v>
      </c>
      <c r="M21" s="57">
        <v>200</v>
      </c>
      <c r="N21" s="81">
        <v>201.80500000000001</v>
      </c>
      <c r="O21" s="58">
        <v>0.91376040059999997</v>
      </c>
      <c r="P21" s="59">
        <v>27.035063559000001</v>
      </c>
      <c r="Q21" s="87">
        <v>253</v>
      </c>
      <c r="R21" s="87">
        <v>754.44664032000003</v>
      </c>
      <c r="S21" s="110">
        <v>4.7057977838999996</v>
      </c>
      <c r="T21" s="109">
        <v>17.383671467999999</v>
      </c>
      <c r="U21" s="60">
        <v>1671</v>
      </c>
      <c r="V21" s="60">
        <v>124</v>
      </c>
      <c r="W21" s="61">
        <v>1.4318657406999999</v>
      </c>
      <c r="X21" s="60">
        <v>20.065991127</v>
      </c>
      <c r="Y21" s="49">
        <v>75</v>
      </c>
      <c r="Z21" s="64">
        <v>7.36</v>
      </c>
      <c r="AA21" s="64">
        <v>-1.3125138999999999E-2</v>
      </c>
      <c r="AB21" s="65">
        <v>13.573692992</v>
      </c>
      <c r="AC21" s="62">
        <v>1658</v>
      </c>
      <c r="AD21" s="63">
        <v>39.017249698000001</v>
      </c>
      <c r="AE21" s="64">
        <v>1.4579867498000001</v>
      </c>
      <c r="AF21" s="65">
        <v>17.10931781</v>
      </c>
    </row>
    <row r="22" spans="1:32" x14ac:dyDescent="0.2">
      <c r="A22" s="48" t="s">
        <v>3</v>
      </c>
      <c r="B22" s="49">
        <v>1997</v>
      </c>
      <c r="C22" s="50">
        <v>0.61077664399999998</v>
      </c>
      <c r="D22" s="51">
        <v>1746</v>
      </c>
      <c r="E22" s="53">
        <v>4661.6769758999999</v>
      </c>
      <c r="F22" s="53">
        <v>2718</v>
      </c>
      <c r="G22" s="52">
        <v>79.468153053999998</v>
      </c>
      <c r="H22" s="53">
        <v>35.013799485</v>
      </c>
      <c r="I22" s="54">
        <v>238</v>
      </c>
      <c r="J22" s="56">
        <v>240.63865546</v>
      </c>
      <c r="K22" s="55">
        <v>-1.440759956</v>
      </c>
      <c r="L22" s="56">
        <v>20.144667404</v>
      </c>
      <c r="M22" s="57">
        <v>218</v>
      </c>
      <c r="N22" s="81">
        <v>194.68807339</v>
      </c>
      <c r="O22" s="58">
        <v>0.54986509400000005</v>
      </c>
      <c r="P22" s="59">
        <v>27.070012900999998</v>
      </c>
      <c r="Q22" s="87">
        <v>239</v>
      </c>
      <c r="R22" s="87">
        <v>728.9623431</v>
      </c>
      <c r="S22" s="110">
        <v>4.4062549428000004</v>
      </c>
      <c r="T22" s="109">
        <v>16.728653485999999</v>
      </c>
      <c r="U22" s="60">
        <v>1746</v>
      </c>
      <c r="V22" s="60">
        <v>126</v>
      </c>
      <c r="W22" s="61">
        <v>1.3033830258000001</v>
      </c>
      <c r="X22" s="60">
        <v>19.888571587000001</v>
      </c>
      <c r="Y22" s="49">
        <v>135</v>
      </c>
      <c r="Z22" s="64">
        <v>7.5810000000000004</v>
      </c>
      <c r="AA22" s="64">
        <v>-2.1317969999999999E-2</v>
      </c>
      <c r="AB22" s="65">
        <v>13.427498705</v>
      </c>
      <c r="AC22" s="62">
        <v>1713</v>
      </c>
      <c r="AD22" s="63">
        <v>38.130706363000002</v>
      </c>
      <c r="AE22" s="64">
        <v>1.5557042410999999</v>
      </c>
      <c r="AF22" s="65">
        <v>16.985231696</v>
      </c>
    </row>
    <row r="23" spans="1:32" x14ac:dyDescent="0.2">
      <c r="A23" s="48" t="s">
        <v>3</v>
      </c>
      <c r="B23" s="49">
        <v>1998</v>
      </c>
      <c r="C23" s="50">
        <v>0.60470761669999995</v>
      </c>
      <c r="D23" s="51">
        <v>1924</v>
      </c>
      <c r="E23" s="53">
        <v>4752.9698545000001</v>
      </c>
      <c r="F23" s="53">
        <v>3135</v>
      </c>
      <c r="G23" s="52">
        <v>79.141703348999997</v>
      </c>
      <c r="H23" s="53">
        <v>34.689424879999997</v>
      </c>
      <c r="I23" s="54">
        <v>317</v>
      </c>
      <c r="J23" s="56">
        <v>232.59621451000001</v>
      </c>
      <c r="K23" s="55">
        <v>-1.2527000319999999</v>
      </c>
      <c r="L23" s="56">
        <v>19.974559001999999</v>
      </c>
      <c r="M23" s="57">
        <v>310</v>
      </c>
      <c r="N23" s="81">
        <v>192.90322581000001</v>
      </c>
      <c r="O23" s="58">
        <v>0.97505722510000004</v>
      </c>
      <c r="P23" s="59">
        <v>26.644233375999999</v>
      </c>
      <c r="Q23" s="87">
        <v>316</v>
      </c>
      <c r="R23" s="87">
        <v>716.91772151999999</v>
      </c>
      <c r="S23" s="110">
        <v>5.3087783250999996</v>
      </c>
      <c r="T23" s="109">
        <v>16.119417376000001</v>
      </c>
      <c r="U23" s="60">
        <v>1924</v>
      </c>
      <c r="V23" s="60">
        <v>128</v>
      </c>
      <c r="W23" s="61">
        <v>0.82881349969999996</v>
      </c>
      <c r="X23" s="60">
        <v>19.585855085999999</v>
      </c>
      <c r="Y23" s="49">
        <v>158</v>
      </c>
      <c r="Z23" s="64">
        <v>7.6349999999999998</v>
      </c>
      <c r="AA23" s="64">
        <v>-5.2917950000000002E-3</v>
      </c>
      <c r="AB23" s="65">
        <v>12.820623080000001</v>
      </c>
      <c r="AC23" s="62">
        <v>1906</v>
      </c>
      <c r="AD23" s="63">
        <v>39.438772298000004</v>
      </c>
      <c r="AE23" s="64">
        <v>1.3145653858999999</v>
      </c>
      <c r="AF23" s="65">
        <v>16.658586502999999</v>
      </c>
    </row>
    <row r="24" spans="1:32" x14ac:dyDescent="0.2">
      <c r="A24" s="48" t="s">
        <v>3</v>
      </c>
      <c r="B24" s="49">
        <v>1999</v>
      </c>
      <c r="C24" s="50">
        <v>0.69173580089999998</v>
      </c>
      <c r="D24" s="51">
        <v>1941</v>
      </c>
      <c r="E24" s="53">
        <v>4732.5687790000002</v>
      </c>
      <c r="F24" s="53">
        <v>3426</v>
      </c>
      <c r="G24" s="52">
        <v>72.137186223</v>
      </c>
      <c r="H24" s="53">
        <v>33.371354932999999</v>
      </c>
      <c r="I24" s="54">
        <v>336</v>
      </c>
      <c r="J24" s="56">
        <v>231.05654762</v>
      </c>
      <c r="K24" s="55">
        <v>-1.1149567250000001</v>
      </c>
      <c r="L24" s="56">
        <v>19.274306433</v>
      </c>
      <c r="M24" s="57">
        <v>332</v>
      </c>
      <c r="N24" s="81">
        <v>194.84638554</v>
      </c>
      <c r="O24" s="58">
        <v>0.81590887850000005</v>
      </c>
      <c r="P24" s="59">
        <v>25.631419685000001</v>
      </c>
      <c r="Q24" s="87">
        <v>336</v>
      </c>
      <c r="R24" s="87">
        <v>719.23809524000001</v>
      </c>
      <c r="S24" s="110">
        <v>3.5039019851000002</v>
      </c>
      <c r="T24" s="109">
        <v>15.746468156000001</v>
      </c>
      <c r="U24" s="60">
        <v>1941</v>
      </c>
      <c r="V24" s="60">
        <v>130</v>
      </c>
      <c r="W24" s="61">
        <v>0.84074334989999999</v>
      </c>
      <c r="X24" s="60">
        <v>18.905055538999999</v>
      </c>
      <c r="Y24" s="49">
        <v>217</v>
      </c>
      <c r="Z24" s="64">
        <v>7.5890000000000004</v>
      </c>
      <c r="AA24" s="64">
        <v>-1.6030096000000001E-2</v>
      </c>
      <c r="AB24" s="65">
        <v>13.025521669</v>
      </c>
      <c r="AC24" s="62">
        <v>1922</v>
      </c>
      <c r="AD24" s="63">
        <v>40.002757543999998</v>
      </c>
      <c r="AE24" s="64">
        <v>1.2911680919999999</v>
      </c>
      <c r="AF24" s="65">
        <v>16.066245089999999</v>
      </c>
    </row>
    <row r="25" spans="1:32" x14ac:dyDescent="0.2">
      <c r="A25" s="48" t="s">
        <v>3</v>
      </c>
      <c r="B25" s="49">
        <v>2000</v>
      </c>
      <c r="C25" s="50">
        <v>0.63103507759999999</v>
      </c>
      <c r="D25" s="51">
        <v>2086</v>
      </c>
      <c r="E25" s="53">
        <v>4895.9712368</v>
      </c>
      <c r="F25" s="53">
        <v>3748</v>
      </c>
      <c r="G25" s="52">
        <v>96.914316968999998</v>
      </c>
      <c r="H25" s="53">
        <v>32.734717449000001</v>
      </c>
      <c r="I25" s="54">
        <v>400</v>
      </c>
      <c r="J25" s="56">
        <v>234.8425</v>
      </c>
      <c r="K25" s="55">
        <v>-0.46229163299999998</v>
      </c>
      <c r="L25" s="56">
        <v>19.058154237</v>
      </c>
      <c r="M25" s="57">
        <v>392</v>
      </c>
      <c r="N25" s="81">
        <v>198.04591837000001</v>
      </c>
      <c r="O25" s="58">
        <v>1.7313110813999999</v>
      </c>
      <c r="P25" s="59">
        <v>25.263041655999999</v>
      </c>
      <c r="Q25" s="87">
        <v>401</v>
      </c>
      <c r="R25" s="87">
        <v>732.28179551000005</v>
      </c>
      <c r="S25" s="110">
        <v>4.9670504299999996</v>
      </c>
      <c r="T25" s="109">
        <v>16.020243941</v>
      </c>
      <c r="U25" s="60">
        <v>2086</v>
      </c>
      <c r="V25" s="60">
        <v>130</v>
      </c>
      <c r="W25" s="61">
        <v>0.90042887699999996</v>
      </c>
      <c r="X25" s="60">
        <v>18.446137701000001</v>
      </c>
      <c r="Y25" s="49">
        <v>259</v>
      </c>
      <c r="Z25" s="64">
        <v>7.4909999999999997</v>
      </c>
      <c r="AA25" s="64">
        <v>1.3572072100000001E-2</v>
      </c>
      <c r="AB25" s="65">
        <v>13.942755255</v>
      </c>
      <c r="AC25" s="62">
        <v>2045</v>
      </c>
      <c r="AD25" s="63">
        <v>41.619559901999999</v>
      </c>
      <c r="AE25" s="64">
        <v>1.1869651727999999</v>
      </c>
      <c r="AF25" s="65">
        <v>15.6811054</v>
      </c>
    </row>
    <row r="26" spans="1:32" x14ac:dyDescent="0.2">
      <c r="A26" s="48" t="s">
        <v>3</v>
      </c>
      <c r="B26" s="49">
        <v>2001</v>
      </c>
      <c r="C26" s="50">
        <v>0.61578537170000003</v>
      </c>
      <c r="D26" s="51">
        <v>2142</v>
      </c>
      <c r="E26" s="53">
        <v>4876.3604108</v>
      </c>
      <c r="F26" s="53">
        <v>3637</v>
      </c>
      <c r="G26" s="52">
        <v>92.818105582000001</v>
      </c>
      <c r="H26" s="53">
        <v>33.970195216</v>
      </c>
      <c r="I26" s="54">
        <v>414</v>
      </c>
      <c r="J26" s="56">
        <v>234.52898551000001</v>
      </c>
      <c r="K26" s="55">
        <v>-0.72713136899999997</v>
      </c>
      <c r="L26" s="56">
        <v>19.402703112000001</v>
      </c>
      <c r="M26" s="57">
        <v>409</v>
      </c>
      <c r="N26" s="81">
        <v>195.56234719</v>
      </c>
      <c r="O26" s="58">
        <v>1.4945024752</v>
      </c>
      <c r="P26" s="59">
        <v>25.941287128999999</v>
      </c>
      <c r="Q26" s="87">
        <v>416</v>
      </c>
      <c r="R26" s="87">
        <v>728.15144230999999</v>
      </c>
      <c r="S26" s="110">
        <v>4.7528594066999998</v>
      </c>
      <c r="T26" s="109">
        <v>16.195674523000001</v>
      </c>
      <c r="U26" s="60">
        <v>2142</v>
      </c>
      <c r="V26" s="60">
        <v>132</v>
      </c>
      <c r="W26" s="61">
        <v>0.81884291610000004</v>
      </c>
      <c r="X26" s="60">
        <v>18.980755432999999</v>
      </c>
      <c r="Y26" s="49">
        <v>320</v>
      </c>
      <c r="Z26" s="64">
        <v>7.4539999999999997</v>
      </c>
      <c r="AA26" s="64">
        <v>2.2148804899999999E-2</v>
      </c>
      <c r="AB26" s="65">
        <v>14.788897456000001</v>
      </c>
      <c r="AC26" s="62">
        <v>2116</v>
      </c>
      <c r="AD26" s="63">
        <v>41.590879016999999</v>
      </c>
      <c r="AE26" s="64">
        <v>1.1299259052999999</v>
      </c>
      <c r="AF26" s="65">
        <v>16.205994485000002</v>
      </c>
    </row>
    <row r="27" spans="1:32" x14ac:dyDescent="0.2">
      <c r="A27" s="48" t="s">
        <v>3</v>
      </c>
      <c r="B27" s="49">
        <v>2002</v>
      </c>
      <c r="C27" s="50">
        <v>0.56072168759999996</v>
      </c>
      <c r="D27" s="51">
        <v>2472</v>
      </c>
      <c r="E27" s="53">
        <v>4895.9247573000002</v>
      </c>
      <c r="F27" s="53">
        <v>3862</v>
      </c>
      <c r="G27" s="52">
        <v>102.87193164</v>
      </c>
      <c r="H27" s="53">
        <v>33.530897203999999</v>
      </c>
      <c r="I27" s="54">
        <v>360</v>
      </c>
      <c r="J27" s="56">
        <v>234.77222222</v>
      </c>
      <c r="K27" s="55">
        <v>-0.32092062300000002</v>
      </c>
      <c r="L27" s="56">
        <v>18.536381582000001</v>
      </c>
      <c r="M27" s="57">
        <v>360</v>
      </c>
      <c r="N27" s="81">
        <v>195.48055556</v>
      </c>
      <c r="O27" s="58">
        <v>1.7057955429</v>
      </c>
      <c r="P27" s="59">
        <v>25.675153926</v>
      </c>
      <c r="Q27" s="87">
        <v>365</v>
      </c>
      <c r="R27" s="87">
        <v>730.02739726000004</v>
      </c>
      <c r="S27" s="110">
        <v>4.9936539554000001</v>
      </c>
      <c r="T27" s="109">
        <v>16.080094929000001</v>
      </c>
      <c r="U27" s="60">
        <v>2472</v>
      </c>
      <c r="V27" s="60">
        <v>132</v>
      </c>
      <c r="W27" s="61">
        <v>0.92204642120000002</v>
      </c>
      <c r="X27" s="60">
        <v>18.413158195000001</v>
      </c>
      <c r="Y27" s="49">
        <v>358</v>
      </c>
      <c r="Z27" s="64">
        <v>7.6139999999999999</v>
      </c>
      <c r="AA27" s="64">
        <v>1.3686567199999999E-2</v>
      </c>
      <c r="AB27" s="65">
        <v>15.397818599000001</v>
      </c>
      <c r="AC27" s="62">
        <v>2441</v>
      </c>
      <c r="AD27" s="63">
        <v>40.348340843999999</v>
      </c>
      <c r="AE27" s="64">
        <v>1.0532198061</v>
      </c>
      <c r="AF27" s="65">
        <v>15.72933005</v>
      </c>
    </row>
    <row r="28" spans="1:32" x14ac:dyDescent="0.2">
      <c r="A28" s="48" t="s">
        <v>3</v>
      </c>
      <c r="B28" s="49">
        <v>2003</v>
      </c>
      <c r="C28" s="50">
        <v>0.61702318499999997</v>
      </c>
      <c r="D28" s="51">
        <v>2522</v>
      </c>
      <c r="E28" s="53">
        <v>5002.4647105000004</v>
      </c>
      <c r="F28" s="53">
        <v>4127</v>
      </c>
      <c r="G28" s="52">
        <v>95.307659317000002</v>
      </c>
      <c r="H28" s="53">
        <v>32.820659073999998</v>
      </c>
      <c r="I28" s="54">
        <v>349</v>
      </c>
      <c r="J28" s="56">
        <v>250.71633238000001</v>
      </c>
      <c r="K28" s="55">
        <v>4.8360631799999998E-2</v>
      </c>
      <c r="L28" s="56">
        <v>18.680512028999999</v>
      </c>
      <c r="M28" s="57">
        <v>344</v>
      </c>
      <c r="N28" s="81">
        <v>211.63953488000001</v>
      </c>
      <c r="O28" s="58">
        <v>1.8462484848</v>
      </c>
      <c r="P28" s="59">
        <v>25.494209696999999</v>
      </c>
      <c r="Q28" s="87">
        <v>350</v>
      </c>
      <c r="R28" s="87">
        <v>784.50857142999996</v>
      </c>
      <c r="S28" s="110">
        <v>6.6884668434999996</v>
      </c>
      <c r="T28" s="109">
        <v>16.778768851999999</v>
      </c>
      <c r="U28" s="60">
        <v>2522</v>
      </c>
      <c r="V28" s="60">
        <v>130</v>
      </c>
      <c r="W28" s="61">
        <v>0.69204172730000002</v>
      </c>
      <c r="X28" s="60">
        <v>18.380450995</v>
      </c>
      <c r="Y28" s="49">
        <v>420</v>
      </c>
      <c r="Z28" s="64">
        <v>7.4420000000000002</v>
      </c>
      <c r="AA28" s="64">
        <v>-1.7499099999999999E-4</v>
      </c>
      <c r="AB28" s="65">
        <v>16.319175690000002</v>
      </c>
      <c r="AC28" s="62">
        <v>2474</v>
      </c>
      <c r="AD28" s="63">
        <v>40.690177849999998</v>
      </c>
      <c r="AE28" s="64">
        <v>0.76861636769999997</v>
      </c>
      <c r="AF28" s="65">
        <v>15.95690843</v>
      </c>
    </row>
    <row r="29" spans="1:32" x14ac:dyDescent="0.2">
      <c r="A29" s="48" t="s">
        <v>3</v>
      </c>
      <c r="B29" s="49">
        <v>2004</v>
      </c>
      <c r="C29" s="50">
        <v>0.6214647378</v>
      </c>
      <c r="D29" s="51">
        <v>2646</v>
      </c>
      <c r="E29" s="53">
        <v>5142.6213152</v>
      </c>
      <c r="F29" s="53">
        <v>4384</v>
      </c>
      <c r="G29" s="52">
        <v>80.414867701000006</v>
      </c>
      <c r="H29" s="53">
        <v>32.885767336000001</v>
      </c>
      <c r="I29" s="54">
        <v>356</v>
      </c>
      <c r="J29" s="56">
        <v>257.70505617999999</v>
      </c>
      <c r="K29" s="55">
        <v>-0.15620667599999999</v>
      </c>
      <c r="L29" s="56">
        <v>18.677216963999999</v>
      </c>
      <c r="M29" s="57">
        <v>356</v>
      </c>
      <c r="N29" s="81">
        <v>219.73314607</v>
      </c>
      <c r="O29" s="58">
        <v>1.4921722958000001</v>
      </c>
      <c r="P29" s="59">
        <v>25.551250799000002</v>
      </c>
      <c r="Q29" s="87">
        <v>359</v>
      </c>
      <c r="R29" s="87">
        <v>811.48467966999999</v>
      </c>
      <c r="S29" s="110">
        <v>6.0552915637</v>
      </c>
      <c r="T29" s="109">
        <v>16.157978821</v>
      </c>
      <c r="U29" s="60">
        <v>2646</v>
      </c>
      <c r="V29" s="60">
        <v>129</v>
      </c>
      <c r="W29" s="61">
        <v>0.34126101850000001</v>
      </c>
      <c r="X29" s="60">
        <v>18.354565198</v>
      </c>
      <c r="Y29" s="49">
        <v>503</v>
      </c>
      <c r="Z29" s="64">
        <v>7.2869999999999999</v>
      </c>
      <c r="AA29" s="64">
        <v>-1.4119909999999999E-2</v>
      </c>
      <c r="AB29" s="65">
        <v>16.809793148000001</v>
      </c>
      <c r="AC29" s="62">
        <v>2603</v>
      </c>
      <c r="AD29" s="63">
        <v>41.020745294000001</v>
      </c>
      <c r="AE29" s="64">
        <v>0.2463878397</v>
      </c>
      <c r="AF29" s="65">
        <v>15.908578051999999</v>
      </c>
    </row>
    <row r="30" spans="1:32" x14ac:dyDescent="0.2">
      <c r="A30" s="48" t="s">
        <v>3</v>
      </c>
      <c r="B30" s="49">
        <v>2005</v>
      </c>
      <c r="C30" s="50">
        <v>0.55952791020000003</v>
      </c>
      <c r="D30" s="51">
        <v>2662</v>
      </c>
      <c r="E30" s="53">
        <v>4963.6457551000003</v>
      </c>
      <c r="F30" s="53">
        <v>4654</v>
      </c>
      <c r="G30" s="52">
        <v>58.817062741999997</v>
      </c>
      <c r="H30" s="53">
        <v>31.755556081000002</v>
      </c>
      <c r="I30" s="54">
        <v>364</v>
      </c>
      <c r="J30" s="56">
        <v>246.10164835</v>
      </c>
      <c r="K30" s="55">
        <v>0.25108746230000001</v>
      </c>
      <c r="L30" s="56">
        <v>17.879464240000001</v>
      </c>
      <c r="M30" s="57">
        <v>363</v>
      </c>
      <c r="N30" s="81">
        <v>206.48484848000001</v>
      </c>
      <c r="O30" s="58">
        <v>1.3321403697</v>
      </c>
      <c r="P30" s="59">
        <v>24.580003008999999</v>
      </c>
      <c r="Q30" s="87">
        <v>364</v>
      </c>
      <c r="R30" s="87">
        <v>765.51648351999995</v>
      </c>
      <c r="S30" s="110">
        <v>5.4156117531000003</v>
      </c>
      <c r="T30" s="109">
        <v>15.053755695</v>
      </c>
      <c r="U30" s="60">
        <v>2662</v>
      </c>
      <c r="V30" s="60">
        <v>129</v>
      </c>
      <c r="W30" s="61">
        <v>6.9406411400000007E-2</v>
      </c>
      <c r="X30" s="60">
        <v>17.571974397999998</v>
      </c>
      <c r="Y30" s="49">
        <v>585</v>
      </c>
      <c r="Z30" s="64">
        <v>7.45</v>
      </c>
      <c r="AA30" s="64">
        <v>1.9769302000000001E-3</v>
      </c>
      <c r="AB30" s="65">
        <v>16.850076899000001</v>
      </c>
      <c r="AC30" s="62">
        <v>2634</v>
      </c>
      <c r="AD30" s="63">
        <v>39.269969627999998</v>
      </c>
      <c r="AE30" s="64">
        <v>0.36097116219999997</v>
      </c>
      <c r="AF30" s="65">
        <v>15.027719232000001</v>
      </c>
    </row>
    <row r="31" spans="1:32" x14ac:dyDescent="0.2">
      <c r="A31" s="48" t="s">
        <v>3</v>
      </c>
      <c r="B31" s="49">
        <v>2006</v>
      </c>
      <c r="C31" s="50">
        <v>0.58168542649999999</v>
      </c>
      <c r="D31" s="51">
        <v>2806</v>
      </c>
      <c r="E31" s="53">
        <v>5029.9828938000001</v>
      </c>
      <c r="F31" s="53">
        <v>5001</v>
      </c>
      <c r="G31" s="52">
        <v>61.950229954000001</v>
      </c>
      <c r="H31" s="53">
        <v>31.504040192000001</v>
      </c>
      <c r="I31" s="54">
        <v>332</v>
      </c>
      <c r="J31" s="56">
        <v>241.84036144999999</v>
      </c>
      <c r="K31" s="55">
        <v>0.96415645029999997</v>
      </c>
      <c r="L31" s="56">
        <v>17.715782252</v>
      </c>
      <c r="M31" s="57">
        <v>333</v>
      </c>
      <c r="N31" s="81">
        <v>207.07507508</v>
      </c>
      <c r="O31" s="58">
        <v>1.8549311862</v>
      </c>
      <c r="P31" s="59">
        <v>24.560071614000002</v>
      </c>
      <c r="Q31" s="87">
        <v>333</v>
      </c>
      <c r="R31" s="87">
        <v>761.32732733</v>
      </c>
      <c r="S31" s="110">
        <v>5.8781719128000001</v>
      </c>
      <c r="T31" s="109">
        <v>14.713460956</v>
      </c>
      <c r="U31" s="60">
        <v>2806</v>
      </c>
      <c r="V31" s="60">
        <v>130</v>
      </c>
      <c r="W31" s="61">
        <v>-2.3297037999999999E-2</v>
      </c>
      <c r="X31" s="60">
        <v>17.591967973999999</v>
      </c>
      <c r="Y31" s="49">
        <v>589</v>
      </c>
      <c r="Z31" s="64">
        <v>7.2629999999999999</v>
      </c>
      <c r="AA31" s="64">
        <v>4.3358542999999998E-3</v>
      </c>
      <c r="AB31" s="65">
        <v>16.897254902</v>
      </c>
      <c r="AC31" s="62">
        <v>2783</v>
      </c>
      <c r="AD31" s="63">
        <v>38.826518145999998</v>
      </c>
      <c r="AE31" s="64">
        <v>1.2395624622000001</v>
      </c>
      <c r="AF31" s="65">
        <v>14.998770192</v>
      </c>
    </row>
    <row r="32" spans="1:32" x14ac:dyDescent="0.2">
      <c r="A32" s="48" t="s">
        <v>3</v>
      </c>
      <c r="B32" s="49">
        <v>2007</v>
      </c>
      <c r="C32" s="50">
        <v>0.5602852425</v>
      </c>
      <c r="D32" s="51">
        <v>2677</v>
      </c>
      <c r="E32" s="53">
        <v>5089.4153904000004</v>
      </c>
      <c r="F32" s="53">
        <v>4920</v>
      </c>
      <c r="G32" s="52">
        <v>50.909351626000003</v>
      </c>
      <c r="H32" s="53">
        <v>31.368417886</v>
      </c>
      <c r="I32" s="54">
        <v>333</v>
      </c>
      <c r="J32" s="56">
        <v>251.73873874</v>
      </c>
      <c r="K32" s="55">
        <v>1.4593656352</v>
      </c>
      <c r="L32" s="56">
        <v>18.016017712</v>
      </c>
      <c r="M32" s="57">
        <v>335</v>
      </c>
      <c r="N32" s="81">
        <v>212.64179103999999</v>
      </c>
      <c r="O32" s="58">
        <v>2.0635796217000002</v>
      </c>
      <c r="P32" s="59">
        <v>24.573894040999999</v>
      </c>
      <c r="Q32" s="87">
        <v>335</v>
      </c>
      <c r="R32" s="87">
        <v>786.93731343000002</v>
      </c>
      <c r="S32" s="110">
        <v>5.9284392467</v>
      </c>
      <c r="T32" s="109">
        <v>15.240818347999999</v>
      </c>
      <c r="U32" s="60">
        <v>2677</v>
      </c>
      <c r="V32" s="60">
        <v>129</v>
      </c>
      <c r="W32" s="61">
        <v>-0.38544779200000001</v>
      </c>
      <c r="X32" s="60">
        <v>17.766348666999999</v>
      </c>
      <c r="Y32" s="49">
        <v>597</v>
      </c>
      <c r="Z32" s="64">
        <v>7.2569999999999997</v>
      </c>
      <c r="AA32" s="64">
        <v>-9.3233980000000001E-3</v>
      </c>
      <c r="AB32" s="65">
        <v>17.470947075000002</v>
      </c>
      <c r="AC32" s="62">
        <v>2652</v>
      </c>
      <c r="AD32" s="63">
        <v>36.063536953000003</v>
      </c>
      <c r="AE32" s="64">
        <v>7.4498874600000001E-2</v>
      </c>
      <c r="AF32" s="65">
        <v>15.076537201000001</v>
      </c>
    </row>
    <row r="33" spans="1:32" x14ac:dyDescent="0.2">
      <c r="A33" s="48" t="s">
        <v>3</v>
      </c>
      <c r="B33" s="49">
        <v>2008</v>
      </c>
      <c r="C33" s="50">
        <v>0.54476840419999994</v>
      </c>
      <c r="D33" s="51">
        <v>2623</v>
      </c>
      <c r="E33" s="53">
        <v>5089.9622570000001</v>
      </c>
      <c r="F33" s="53">
        <v>5047</v>
      </c>
      <c r="G33" s="52">
        <v>30.475698435000002</v>
      </c>
      <c r="H33" s="53">
        <v>30.169454329000001</v>
      </c>
      <c r="I33" s="54">
        <v>326</v>
      </c>
      <c r="J33" s="56">
        <v>254.71472392999999</v>
      </c>
      <c r="K33" s="55">
        <v>1.2529123015999999</v>
      </c>
      <c r="L33" s="56">
        <v>17.401664285999999</v>
      </c>
      <c r="M33" s="57">
        <v>327</v>
      </c>
      <c r="N33" s="81">
        <v>220.22018349000001</v>
      </c>
      <c r="O33" s="58">
        <v>1.6078455896999999</v>
      </c>
      <c r="P33" s="59">
        <v>23.705309414999999</v>
      </c>
      <c r="Q33" s="87">
        <v>327</v>
      </c>
      <c r="R33" s="87">
        <v>810.45565749000002</v>
      </c>
      <c r="S33" s="110">
        <v>5.4860930711</v>
      </c>
      <c r="T33" s="109">
        <v>14.330305637</v>
      </c>
      <c r="U33" s="60">
        <v>2623</v>
      </c>
      <c r="V33" s="60">
        <v>126</v>
      </c>
      <c r="W33" s="61">
        <v>-1.2592326</v>
      </c>
      <c r="X33" s="60">
        <v>16.823500694</v>
      </c>
      <c r="Y33" s="49">
        <v>570</v>
      </c>
      <c r="Z33" s="64">
        <v>7.1849999999999996</v>
      </c>
      <c r="AA33" s="64">
        <v>1.5772179599999998E-2</v>
      </c>
      <c r="AB33" s="65">
        <v>17.076423877</v>
      </c>
      <c r="AC33" s="62">
        <v>2576</v>
      </c>
      <c r="AD33" s="63">
        <v>30.744332298</v>
      </c>
      <c r="AE33" s="64">
        <v>-1.328218632</v>
      </c>
      <c r="AF33" s="65">
        <v>14.09573453</v>
      </c>
    </row>
    <row r="34" spans="1:32" s="77" customFormat="1" x14ac:dyDescent="0.2">
      <c r="A34" s="67" t="s">
        <v>3</v>
      </c>
      <c r="B34" s="68">
        <v>2009</v>
      </c>
      <c r="C34" s="69">
        <v>0.6283109268</v>
      </c>
      <c r="D34" s="51">
        <v>2590</v>
      </c>
      <c r="E34" s="19">
        <v>5222.3857142999996</v>
      </c>
      <c r="F34" s="19">
        <v>5278</v>
      </c>
      <c r="G34" s="17">
        <v>60.672008335999998</v>
      </c>
      <c r="H34" s="19">
        <v>29.812402236</v>
      </c>
      <c r="I34" s="54">
        <v>306</v>
      </c>
      <c r="J34" s="71">
        <v>251.83333332999999</v>
      </c>
      <c r="K34" s="70">
        <v>1.7040383447</v>
      </c>
      <c r="L34" s="71">
        <v>17.623510061000001</v>
      </c>
      <c r="M34" s="57">
        <v>310</v>
      </c>
      <c r="N34" s="82">
        <v>216.79032258000001</v>
      </c>
      <c r="O34" s="72">
        <v>1.901814562</v>
      </c>
      <c r="P34" s="59">
        <v>23.65266003</v>
      </c>
      <c r="Q34" s="87">
        <v>309</v>
      </c>
      <c r="R34" s="87">
        <v>798.81877023000004</v>
      </c>
      <c r="S34" s="110">
        <v>6.0176850667000004</v>
      </c>
      <c r="T34" s="109">
        <v>13.917453332999999</v>
      </c>
      <c r="U34" s="73">
        <v>2590</v>
      </c>
      <c r="V34" s="73">
        <v>125</v>
      </c>
      <c r="W34" s="74">
        <v>-1.0970261809999999</v>
      </c>
      <c r="X34" s="73">
        <v>16.824356478999999</v>
      </c>
      <c r="Y34" s="68">
        <v>605</v>
      </c>
      <c r="Z34" s="76">
        <v>7.0679999999999996</v>
      </c>
      <c r="AA34" s="76">
        <v>-1.7736815999999999E-2</v>
      </c>
      <c r="AB34" s="65">
        <v>17.154411397000001</v>
      </c>
      <c r="AC34" s="62">
        <v>2504</v>
      </c>
      <c r="AD34" s="75">
        <v>28.100039936000002</v>
      </c>
      <c r="AE34" s="76">
        <v>-4.1410506109999998</v>
      </c>
      <c r="AF34" s="65">
        <v>13.812738503</v>
      </c>
    </row>
    <row r="35" spans="1:32" s="77" customFormat="1" x14ac:dyDescent="0.2">
      <c r="A35" s="67" t="s">
        <v>3</v>
      </c>
      <c r="B35" s="68">
        <v>2010</v>
      </c>
      <c r="C35" s="69">
        <v>0.62211787470000002</v>
      </c>
      <c r="D35" s="51">
        <v>2437</v>
      </c>
      <c r="E35" s="19">
        <v>5348.9536314999996</v>
      </c>
      <c r="F35" s="19">
        <v>5227</v>
      </c>
      <c r="G35" s="17">
        <v>61.926242586999997</v>
      </c>
      <c r="H35" s="19">
        <v>29.492881575999998</v>
      </c>
      <c r="I35" s="54">
        <v>310</v>
      </c>
      <c r="J35" s="71">
        <v>247.35161289999999</v>
      </c>
      <c r="K35" s="70">
        <v>2.2900494158</v>
      </c>
      <c r="L35" s="71">
        <v>17.798112239000002</v>
      </c>
      <c r="M35" s="57">
        <v>313</v>
      </c>
      <c r="N35" s="82">
        <v>215.94249201</v>
      </c>
      <c r="O35" s="72">
        <v>1.9152527262000001</v>
      </c>
      <c r="P35" s="59">
        <v>23.542440023000001</v>
      </c>
      <c r="Q35" s="87">
        <v>313</v>
      </c>
      <c r="R35" s="87">
        <v>796.11821085999998</v>
      </c>
      <c r="S35" s="110">
        <v>6.8630881816000002</v>
      </c>
      <c r="T35" s="109">
        <v>13.677708062000001</v>
      </c>
      <c r="U35" s="73">
        <v>2437</v>
      </c>
      <c r="V35" s="73">
        <v>121</v>
      </c>
      <c r="W35" s="74">
        <v>-1.6838889530000001</v>
      </c>
      <c r="X35" s="73">
        <v>16.88917691</v>
      </c>
      <c r="Y35" s="68">
        <v>581</v>
      </c>
      <c r="Z35" s="76">
        <v>6.835</v>
      </c>
      <c r="AA35" s="76">
        <v>-6.3217958000000005E-2</v>
      </c>
      <c r="AB35" s="65">
        <v>17.352939728999999</v>
      </c>
      <c r="AC35" s="62">
        <v>2364</v>
      </c>
      <c r="AD35" s="75">
        <v>24.569289340000001</v>
      </c>
      <c r="AE35" s="76">
        <v>-6.3382482690000002</v>
      </c>
      <c r="AF35" s="65">
        <v>13.373383672999999</v>
      </c>
    </row>
    <row r="36" spans="1:32" x14ac:dyDescent="0.2">
      <c r="A36" s="48" t="s">
        <v>3</v>
      </c>
      <c r="B36" s="49">
        <v>2011</v>
      </c>
      <c r="C36" s="50">
        <v>0.67564960939999996</v>
      </c>
      <c r="D36" s="51">
        <v>2030</v>
      </c>
      <c r="E36" s="53">
        <v>5534.5817734000002</v>
      </c>
      <c r="F36" s="53">
        <v>5088</v>
      </c>
      <c r="G36" s="52">
        <v>67.848233097000005</v>
      </c>
      <c r="H36" s="53">
        <v>27.046635810000001</v>
      </c>
      <c r="I36" s="54">
        <v>235</v>
      </c>
      <c r="J36" s="56">
        <v>252.62978723000001</v>
      </c>
      <c r="K36" s="55">
        <v>2.8289727918000001</v>
      </c>
      <c r="L36" s="56">
        <v>16.853916404</v>
      </c>
      <c r="M36" s="57">
        <v>237</v>
      </c>
      <c r="N36" s="81">
        <v>224.16033755000001</v>
      </c>
      <c r="O36" s="58">
        <v>1.9784254817</v>
      </c>
      <c r="P36" s="59">
        <v>21.974812230000001</v>
      </c>
      <c r="Q36" s="87">
        <v>237</v>
      </c>
      <c r="R36" s="87">
        <v>819.68354429999999</v>
      </c>
      <c r="S36" s="110">
        <v>4.6625240422000003</v>
      </c>
      <c r="T36" s="109">
        <v>12.235968115</v>
      </c>
      <c r="U36" s="60">
        <v>2030</v>
      </c>
      <c r="V36" s="60">
        <v>113</v>
      </c>
      <c r="W36" s="61">
        <v>-2.3950519990000001</v>
      </c>
      <c r="X36" s="60">
        <v>15.531559582</v>
      </c>
      <c r="Y36" s="49">
        <v>557</v>
      </c>
      <c r="Z36" s="64">
        <v>6.7489999999999997</v>
      </c>
      <c r="AA36" s="64">
        <v>-9.1492718000000001E-2</v>
      </c>
      <c r="AB36" s="65">
        <v>16.268349515000001</v>
      </c>
      <c r="AC36" s="62">
        <v>1446</v>
      </c>
      <c r="AD36" s="63">
        <v>22.155809129000001</v>
      </c>
      <c r="AE36" s="64">
        <v>-8.0815438489999991</v>
      </c>
      <c r="AF36" s="65">
        <v>11.774339454</v>
      </c>
    </row>
    <row r="37" spans="1:32" x14ac:dyDescent="0.2">
      <c r="A37" s="48" t="s">
        <v>3</v>
      </c>
      <c r="B37" s="49">
        <v>2012</v>
      </c>
      <c r="C37" s="50">
        <v>0.71454514540000003</v>
      </c>
      <c r="D37" s="51">
        <v>915</v>
      </c>
      <c r="E37" s="53">
        <v>5739.3311475</v>
      </c>
      <c r="F37" s="53">
        <v>4839</v>
      </c>
      <c r="G37" s="52">
        <v>60.95693945</v>
      </c>
      <c r="H37" s="53">
        <v>23.192289316</v>
      </c>
      <c r="I37" s="54">
        <v>87</v>
      </c>
      <c r="J37" s="56">
        <v>222.14942529000001</v>
      </c>
      <c r="K37" s="55">
        <v>1.8478992955</v>
      </c>
      <c r="L37" s="56">
        <v>15.182684625</v>
      </c>
      <c r="M37" s="57">
        <v>88</v>
      </c>
      <c r="N37" s="81">
        <v>192.44318182000001</v>
      </c>
      <c r="O37" s="58">
        <v>1.3879056096</v>
      </c>
      <c r="P37" s="59">
        <v>19.337161457000001</v>
      </c>
      <c r="Q37" s="87">
        <v>88</v>
      </c>
      <c r="R37" s="87">
        <v>703.51136364000001</v>
      </c>
      <c r="S37" s="110">
        <v>1.0994105073</v>
      </c>
      <c r="T37" s="109">
        <v>10.767359516000001</v>
      </c>
      <c r="U37" s="60">
        <v>915</v>
      </c>
      <c r="V37" s="60">
        <v>99</v>
      </c>
      <c r="W37" s="61">
        <v>-2.8779879890000002</v>
      </c>
      <c r="X37" s="60">
        <v>13.824555602</v>
      </c>
      <c r="Y37" s="49">
        <v>229</v>
      </c>
      <c r="Z37" s="64">
        <v>6.8769999999999998</v>
      </c>
      <c r="AA37" s="64">
        <v>-0.10004755999999999</v>
      </c>
      <c r="AB37" s="65">
        <v>14.193500995999999</v>
      </c>
    </row>
    <row r="38" spans="1:32" x14ac:dyDescent="0.2">
      <c r="A38" s="48" t="s">
        <v>3</v>
      </c>
      <c r="B38" s="49">
        <v>2013</v>
      </c>
      <c r="C38" s="50">
        <v>0.84475634310000003</v>
      </c>
      <c r="F38" s="53">
        <v>4097</v>
      </c>
      <c r="G38" s="52">
        <v>54.915731022999999</v>
      </c>
      <c r="H38" s="53">
        <v>18.975509153000001</v>
      </c>
      <c r="S38" s="110"/>
      <c r="Y38" s="49"/>
      <c r="Z38" s="64"/>
      <c r="AA38" s="64"/>
      <c r="AB38" s="65"/>
    </row>
    <row r="39" spans="1:32" x14ac:dyDescent="0.2">
      <c r="A39" s="48" t="s">
        <v>3</v>
      </c>
      <c r="B39" s="49">
        <v>2014</v>
      </c>
      <c r="C39" s="50">
        <v>0.82097167329999998</v>
      </c>
      <c r="F39" s="53">
        <v>2616</v>
      </c>
      <c r="G39" s="52">
        <v>64.029063456000003</v>
      </c>
      <c r="H39" s="53">
        <v>16.639220182999999</v>
      </c>
      <c r="S39" s="110"/>
      <c r="Y39" s="49"/>
      <c r="Z39" s="64"/>
      <c r="AA39" s="64"/>
      <c r="AB39" s="65"/>
    </row>
    <row r="40" spans="1:32" x14ac:dyDescent="0.2">
      <c r="A40" s="48" t="s">
        <v>37</v>
      </c>
      <c r="B40" s="49">
        <v>1987</v>
      </c>
      <c r="C40" s="50">
        <v>0</v>
      </c>
      <c r="D40" s="51">
        <v>108</v>
      </c>
      <c r="E40" s="53">
        <v>3934.2314815</v>
      </c>
      <c r="F40" s="53">
        <v>119</v>
      </c>
      <c r="G40" s="52">
        <v>-93.300924370000004</v>
      </c>
      <c r="H40" s="53">
        <v>28.927882353000001</v>
      </c>
      <c r="S40" s="110"/>
      <c r="U40" s="60">
        <v>108</v>
      </c>
      <c r="V40" s="60">
        <v>123</v>
      </c>
      <c r="W40" s="61">
        <v>1.2797731092</v>
      </c>
      <c r="X40" s="60">
        <v>10.388176471</v>
      </c>
      <c r="Y40" s="49"/>
      <c r="Z40" s="64"/>
      <c r="AA40" s="64"/>
      <c r="AB40" s="65"/>
      <c r="AC40" s="62">
        <v>105</v>
      </c>
      <c r="AD40" s="63">
        <v>39.946666667000002</v>
      </c>
      <c r="AE40" s="64">
        <v>0.24631896549999999</v>
      </c>
      <c r="AF40" s="65">
        <v>7.1082586207</v>
      </c>
    </row>
    <row r="41" spans="1:32" x14ac:dyDescent="0.2">
      <c r="A41" s="48" t="s">
        <v>37</v>
      </c>
      <c r="B41" s="49">
        <v>1988</v>
      </c>
      <c r="C41" s="50">
        <v>0</v>
      </c>
      <c r="D41" s="51">
        <v>101</v>
      </c>
      <c r="E41" s="53">
        <v>4205</v>
      </c>
      <c r="F41" s="53">
        <v>131</v>
      </c>
      <c r="G41" s="52">
        <v>-23.509618320000001</v>
      </c>
      <c r="H41" s="53">
        <v>27.035083968999999</v>
      </c>
      <c r="S41" s="110"/>
      <c r="U41" s="60">
        <v>101</v>
      </c>
      <c r="V41" s="60">
        <v>112</v>
      </c>
      <c r="W41" s="61">
        <v>0.56274809160000006</v>
      </c>
      <c r="X41" s="60">
        <v>10.332244275000001</v>
      </c>
      <c r="Y41" s="49"/>
      <c r="Z41" s="64"/>
      <c r="AA41" s="64"/>
      <c r="AB41" s="65"/>
      <c r="AC41" s="62">
        <v>100</v>
      </c>
      <c r="AD41" s="63">
        <v>39.008000000000003</v>
      </c>
      <c r="AE41" s="64">
        <v>0.23872868219999999</v>
      </c>
      <c r="AF41" s="65">
        <v>7.1696744185999997</v>
      </c>
    </row>
    <row r="42" spans="1:32" x14ac:dyDescent="0.2">
      <c r="A42" s="48" t="s">
        <v>37</v>
      </c>
      <c r="B42" s="49">
        <v>1989</v>
      </c>
      <c r="C42" s="50">
        <v>2.7222221999999999E-3</v>
      </c>
      <c r="D42" s="51">
        <v>217</v>
      </c>
      <c r="E42" s="53">
        <v>4186.9585252999996</v>
      </c>
      <c r="F42" s="53">
        <v>261</v>
      </c>
      <c r="G42" s="52">
        <v>-23.871877390000002</v>
      </c>
      <c r="H42" s="53">
        <v>28.442984674000002</v>
      </c>
      <c r="S42" s="110"/>
      <c r="U42" s="60">
        <v>217</v>
      </c>
      <c r="V42" s="60">
        <v>123</v>
      </c>
      <c r="W42" s="61">
        <v>0.81976245209999998</v>
      </c>
      <c r="X42" s="60">
        <v>10.915038314</v>
      </c>
      <c r="Y42" s="49"/>
      <c r="Z42" s="64"/>
      <c r="AA42" s="64"/>
      <c r="AB42" s="65"/>
      <c r="AC42" s="62">
        <v>213</v>
      </c>
      <c r="AD42" s="63">
        <v>42.131455398999996</v>
      </c>
      <c r="AE42" s="64">
        <v>0.16425296440000001</v>
      </c>
      <c r="AF42" s="65">
        <v>7.8238679841999996</v>
      </c>
    </row>
    <row r="43" spans="1:32" x14ac:dyDescent="0.2">
      <c r="A43" s="48" t="s">
        <v>37</v>
      </c>
      <c r="B43" s="49">
        <v>1990</v>
      </c>
      <c r="C43" s="50">
        <v>7.0332409999999998E-2</v>
      </c>
      <c r="D43" s="51">
        <v>193</v>
      </c>
      <c r="E43" s="53">
        <v>4223.1450777</v>
      </c>
      <c r="F43" s="53">
        <v>257</v>
      </c>
      <c r="G43" s="52">
        <v>-33.54042802</v>
      </c>
      <c r="H43" s="53">
        <v>27.179225680999998</v>
      </c>
      <c r="S43" s="110"/>
      <c r="U43" s="60">
        <v>193</v>
      </c>
      <c r="V43" s="60">
        <v>116</v>
      </c>
      <c r="W43" s="61">
        <v>1.15992607</v>
      </c>
      <c r="X43" s="60">
        <v>11.554392996000001</v>
      </c>
      <c r="Y43" s="49"/>
      <c r="Z43" s="64"/>
      <c r="AA43" s="64"/>
      <c r="AB43" s="65"/>
      <c r="AC43" s="62">
        <v>187</v>
      </c>
      <c r="AD43" s="63">
        <v>42.860427807000001</v>
      </c>
      <c r="AE43" s="64">
        <v>0.3458821138</v>
      </c>
      <c r="AF43" s="65">
        <v>8.5888451220000004</v>
      </c>
    </row>
    <row r="44" spans="1:32" x14ac:dyDescent="0.2">
      <c r="A44" s="48" t="s">
        <v>37</v>
      </c>
      <c r="B44" s="49">
        <v>1991</v>
      </c>
      <c r="C44" s="50">
        <v>2.4965870300000002E-2</v>
      </c>
      <c r="D44" s="51">
        <v>303</v>
      </c>
      <c r="E44" s="53">
        <v>4106.5049504999997</v>
      </c>
      <c r="F44" s="53">
        <v>420</v>
      </c>
      <c r="G44" s="52">
        <v>-2.273261905</v>
      </c>
      <c r="H44" s="53">
        <v>28.069702380999999</v>
      </c>
      <c r="S44" s="110"/>
      <c r="U44" s="60">
        <v>303</v>
      </c>
      <c r="V44" s="60">
        <v>119</v>
      </c>
      <c r="W44" s="61">
        <v>0.93186428570000002</v>
      </c>
      <c r="X44" s="60">
        <v>12.074028570999999</v>
      </c>
      <c r="Y44" s="49"/>
      <c r="Z44" s="64"/>
      <c r="AA44" s="64"/>
      <c r="AB44" s="65"/>
      <c r="AC44" s="62">
        <v>299</v>
      </c>
      <c r="AD44" s="63">
        <v>45.226755853</v>
      </c>
      <c r="AE44" s="64">
        <v>0.50025419660000003</v>
      </c>
      <c r="AF44" s="65">
        <v>8.7519908872999999</v>
      </c>
    </row>
    <row r="45" spans="1:32" x14ac:dyDescent="0.2">
      <c r="A45" s="48" t="s">
        <v>37</v>
      </c>
      <c r="B45" s="49">
        <v>1992</v>
      </c>
      <c r="C45" s="50">
        <v>3.8283261800000003E-2</v>
      </c>
      <c r="D45" s="51">
        <v>328</v>
      </c>
      <c r="E45" s="53">
        <v>4336.5579268000001</v>
      </c>
      <c r="F45" s="53">
        <v>434</v>
      </c>
      <c r="G45" s="52">
        <v>-17.037142859999999</v>
      </c>
      <c r="H45" s="53">
        <v>29.224449309000001</v>
      </c>
      <c r="S45" s="110"/>
      <c r="U45" s="60">
        <v>328</v>
      </c>
      <c r="V45" s="60">
        <v>124</v>
      </c>
      <c r="W45" s="61">
        <v>0.98683140879999998</v>
      </c>
      <c r="X45" s="60">
        <v>12.098023095</v>
      </c>
      <c r="Y45" s="49"/>
      <c r="Z45" s="64"/>
      <c r="AA45" s="64"/>
      <c r="AB45" s="65"/>
      <c r="AC45" s="62">
        <v>325</v>
      </c>
      <c r="AD45" s="63">
        <v>42.533538462000003</v>
      </c>
      <c r="AE45" s="64">
        <v>0.60589622639999996</v>
      </c>
      <c r="AF45" s="65">
        <v>8.9162580189000007</v>
      </c>
    </row>
    <row r="46" spans="1:32" x14ac:dyDescent="0.2">
      <c r="A46" s="48" t="s">
        <v>37</v>
      </c>
      <c r="B46" s="49">
        <v>1993</v>
      </c>
      <c r="C46" s="50">
        <v>7.3086092699999994E-2</v>
      </c>
      <c r="D46" s="51">
        <v>356</v>
      </c>
      <c r="E46" s="53">
        <v>4474.5280898999999</v>
      </c>
      <c r="F46" s="53">
        <v>482</v>
      </c>
      <c r="G46" s="52">
        <v>11.882448133</v>
      </c>
      <c r="H46" s="53">
        <v>30.060811203</v>
      </c>
      <c r="S46" s="110"/>
      <c r="U46" s="60">
        <v>356</v>
      </c>
      <c r="V46" s="60">
        <v>121</v>
      </c>
      <c r="W46" s="61">
        <v>1.0357380457000001</v>
      </c>
      <c r="X46" s="60">
        <v>13.383106029</v>
      </c>
      <c r="Y46" s="49"/>
      <c r="Z46" s="64"/>
      <c r="AA46" s="64"/>
      <c r="AB46" s="65"/>
      <c r="AC46" s="62">
        <v>352</v>
      </c>
      <c r="AD46" s="63">
        <v>45.348579545</v>
      </c>
      <c r="AE46" s="64">
        <v>0.57018644070000002</v>
      </c>
      <c r="AF46" s="65">
        <v>9.6999302965999998</v>
      </c>
    </row>
    <row r="47" spans="1:32" x14ac:dyDescent="0.2">
      <c r="A47" s="48" t="s">
        <v>37</v>
      </c>
      <c r="B47" s="49">
        <v>1994</v>
      </c>
      <c r="C47" s="50">
        <v>1.6310679599999999E-2</v>
      </c>
      <c r="D47" s="51">
        <v>486</v>
      </c>
      <c r="E47" s="53">
        <v>4465.6049383</v>
      </c>
      <c r="F47" s="53">
        <v>664</v>
      </c>
      <c r="G47" s="52">
        <v>32.752349398</v>
      </c>
      <c r="H47" s="53">
        <v>29.307340361000001</v>
      </c>
      <c r="S47" s="110"/>
      <c r="U47" s="60">
        <v>486</v>
      </c>
      <c r="V47" s="60">
        <v>125</v>
      </c>
      <c r="W47" s="61">
        <v>1.3112786144999999</v>
      </c>
      <c r="X47" s="60">
        <v>12.701135541999999</v>
      </c>
      <c r="Y47" s="49"/>
      <c r="Z47" s="64"/>
      <c r="AA47" s="64"/>
      <c r="AB47" s="65"/>
      <c r="AC47" s="62">
        <v>484</v>
      </c>
      <c r="AD47" s="63">
        <v>41.916115701999999</v>
      </c>
      <c r="AE47" s="64">
        <v>0.46826676830000002</v>
      </c>
      <c r="AF47" s="65">
        <v>9.5710661585000008</v>
      </c>
    </row>
    <row r="48" spans="1:32" x14ac:dyDescent="0.2">
      <c r="A48" s="48" t="s">
        <v>37</v>
      </c>
      <c r="B48" s="49">
        <v>1995</v>
      </c>
      <c r="C48" s="50">
        <v>1.8293370900000001E-2</v>
      </c>
      <c r="D48" s="51">
        <v>700</v>
      </c>
      <c r="E48" s="53">
        <v>4659.9114286000004</v>
      </c>
      <c r="F48" s="53">
        <v>931</v>
      </c>
      <c r="G48" s="52">
        <v>30.641235231</v>
      </c>
      <c r="H48" s="53">
        <v>29.626653060999999</v>
      </c>
      <c r="S48" s="110"/>
      <c r="U48" s="60">
        <v>700</v>
      </c>
      <c r="V48" s="60">
        <v>125</v>
      </c>
      <c r="W48" s="61">
        <v>1.3189484425</v>
      </c>
      <c r="X48" s="60">
        <v>12.985364125</v>
      </c>
      <c r="Y48" s="49"/>
      <c r="Z48" s="64"/>
      <c r="AA48" s="64"/>
      <c r="AB48" s="65"/>
      <c r="AC48" s="62">
        <v>688</v>
      </c>
      <c r="AD48" s="63">
        <v>41.406686047000001</v>
      </c>
      <c r="AE48" s="64">
        <v>0.5430962801</v>
      </c>
      <c r="AF48" s="65">
        <v>10.231080306000001</v>
      </c>
    </row>
    <row r="49" spans="1:32" x14ac:dyDescent="0.2">
      <c r="A49" s="48" t="s">
        <v>37</v>
      </c>
      <c r="B49" s="49">
        <v>1996</v>
      </c>
      <c r="C49" s="50">
        <v>3.6960887900000003E-2</v>
      </c>
      <c r="D49" s="51">
        <v>906</v>
      </c>
      <c r="E49" s="53">
        <v>4510.0430464000001</v>
      </c>
      <c r="F49" s="53">
        <v>1207</v>
      </c>
      <c r="G49" s="52">
        <v>29.948707539000001</v>
      </c>
      <c r="H49" s="53">
        <v>28.564304060000001</v>
      </c>
      <c r="S49" s="110"/>
      <c r="U49" s="60">
        <v>906</v>
      </c>
      <c r="V49" s="60">
        <v>126</v>
      </c>
      <c r="W49" s="61">
        <v>1.3077178423</v>
      </c>
      <c r="X49" s="60">
        <v>12.385666390000001</v>
      </c>
      <c r="Y49" s="49"/>
      <c r="Z49" s="64"/>
      <c r="AA49" s="64"/>
      <c r="AB49" s="65"/>
      <c r="AC49" s="62">
        <v>892</v>
      </c>
      <c r="AD49" s="63">
        <v>39.225896861000003</v>
      </c>
      <c r="AE49" s="64">
        <v>0.4463017903</v>
      </c>
      <c r="AF49" s="65">
        <v>9.5824994884999999</v>
      </c>
    </row>
    <row r="50" spans="1:32" x14ac:dyDescent="0.2">
      <c r="A50" s="48" t="s">
        <v>37</v>
      </c>
      <c r="B50" s="49">
        <v>1997</v>
      </c>
      <c r="C50" s="50">
        <v>1.5480072500000001E-2</v>
      </c>
      <c r="D50" s="51">
        <v>991</v>
      </c>
      <c r="E50" s="53">
        <v>4634.9475277000001</v>
      </c>
      <c r="F50" s="53">
        <v>1365</v>
      </c>
      <c r="G50" s="52">
        <v>57.473076923000001</v>
      </c>
      <c r="H50" s="53">
        <v>29.328698167999999</v>
      </c>
      <c r="S50" s="110"/>
      <c r="U50" s="60">
        <v>991</v>
      </c>
      <c r="V50" s="60">
        <v>127</v>
      </c>
      <c r="W50" s="61">
        <v>0.67721218800000005</v>
      </c>
      <c r="X50" s="60">
        <v>13.456180616999999</v>
      </c>
      <c r="Y50" s="49">
        <v>80</v>
      </c>
      <c r="Z50" s="64">
        <v>7.8540000000000001</v>
      </c>
      <c r="AA50" s="64">
        <v>4.6682616000000001E-3</v>
      </c>
      <c r="AB50" s="65">
        <v>8.1355661882000003</v>
      </c>
      <c r="AC50" s="62">
        <v>976</v>
      </c>
      <c r="AD50" s="63">
        <v>39.747643443000001</v>
      </c>
      <c r="AE50" s="64">
        <v>0.670302917</v>
      </c>
      <c r="AF50" s="65">
        <v>10.404020568</v>
      </c>
    </row>
    <row r="51" spans="1:32" x14ac:dyDescent="0.2">
      <c r="A51" s="48" t="s">
        <v>37</v>
      </c>
      <c r="B51" s="49">
        <v>1998</v>
      </c>
      <c r="C51" s="50">
        <v>2.5697106399999999E-2</v>
      </c>
      <c r="D51" s="51">
        <v>1181</v>
      </c>
      <c r="E51" s="53">
        <v>4581.2430144</v>
      </c>
      <c r="F51" s="53">
        <v>1640</v>
      </c>
      <c r="G51" s="52">
        <v>52.273054878000003</v>
      </c>
      <c r="H51" s="53">
        <v>28.642620732000001</v>
      </c>
      <c r="S51" s="110"/>
      <c r="U51" s="60">
        <v>1181</v>
      </c>
      <c r="V51" s="60">
        <v>130</v>
      </c>
      <c r="W51" s="61">
        <v>0.88328266180000004</v>
      </c>
      <c r="X51" s="60">
        <v>13.052753967999999</v>
      </c>
      <c r="Y51" s="49">
        <v>98</v>
      </c>
      <c r="Z51" s="64">
        <v>7.7190000000000003</v>
      </c>
      <c r="AA51" s="64">
        <v>9.0723683999999992E-3</v>
      </c>
      <c r="AB51" s="65">
        <v>9.2738157895000004</v>
      </c>
      <c r="AC51" s="62">
        <v>1174</v>
      </c>
      <c r="AD51" s="63">
        <v>36.157410562000003</v>
      </c>
      <c r="AE51" s="64">
        <v>0.3742772586</v>
      </c>
      <c r="AF51" s="65">
        <v>10.463191153</v>
      </c>
    </row>
    <row r="52" spans="1:32" x14ac:dyDescent="0.2">
      <c r="A52" s="48" t="s">
        <v>37</v>
      </c>
      <c r="B52" s="49">
        <v>1999</v>
      </c>
      <c r="C52" s="50">
        <v>1.50800712E-2</v>
      </c>
      <c r="D52" s="51">
        <v>1382</v>
      </c>
      <c r="E52" s="53">
        <v>4690.8936323999997</v>
      </c>
      <c r="F52" s="53">
        <v>1987</v>
      </c>
      <c r="G52" s="52">
        <v>52.028012079</v>
      </c>
      <c r="H52" s="53">
        <v>27.644935078</v>
      </c>
      <c r="S52" s="110"/>
      <c r="U52" s="60">
        <v>1382</v>
      </c>
      <c r="V52" s="60">
        <v>130</v>
      </c>
      <c r="W52" s="61">
        <v>0.85055701309999998</v>
      </c>
      <c r="X52" s="60">
        <v>12.619949041</v>
      </c>
      <c r="Y52" s="49">
        <v>125</v>
      </c>
      <c r="Z52" s="64">
        <v>7.5540000000000003</v>
      </c>
      <c r="AA52" s="64">
        <v>1.2527567599999999E-2</v>
      </c>
      <c r="AB52" s="65">
        <v>9.4284324323999993</v>
      </c>
      <c r="AC52" s="62">
        <v>1355</v>
      </c>
      <c r="AD52" s="63">
        <v>39.120295202999998</v>
      </c>
      <c r="AE52" s="64">
        <v>0.38857320229999998</v>
      </c>
      <c r="AF52" s="65">
        <v>10.170301707</v>
      </c>
    </row>
    <row r="53" spans="1:32" x14ac:dyDescent="0.2">
      <c r="A53" s="48" t="s">
        <v>37</v>
      </c>
      <c r="B53" s="49">
        <v>2000</v>
      </c>
      <c r="C53" s="50">
        <v>3.0238774999999999E-2</v>
      </c>
      <c r="D53" s="51">
        <v>1409</v>
      </c>
      <c r="E53" s="53">
        <v>4779.9297373999998</v>
      </c>
      <c r="F53" s="53">
        <v>2156</v>
      </c>
      <c r="G53" s="52">
        <v>73.763172542000007</v>
      </c>
      <c r="H53" s="53">
        <v>27.546100186</v>
      </c>
      <c r="S53" s="110"/>
      <c r="U53" s="60">
        <v>1409</v>
      </c>
      <c r="V53" s="60">
        <v>126</v>
      </c>
      <c r="W53" s="61">
        <v>0.84457381620000005</v>
      </c>
      <c r="X53" s="60">
        <v>12.939143454</v>
      </c>
      <c r="Y53" s="49">
        <v>152</v>
      </c>
      <c r="Z53" s="64">
        <v>7.34</v>
      </c>
      <c r="AA53" s="64">
        <v>3.58894009E-2</v>
      </c>
      <c r="AB53" s="65">
        <v>10.258894009</v>
      </c>
      <c r="AC53" s="62">
        <v>1379</v>
      </c>
      <c r="AD53" s="63">
        <v>41.634590283000001</v>
      </c>
      <c r="AE53" s="64">
        <v>0.35943331750000002</v>
      </c>
      <c r="AF53" s="65">
        <v>10.438328809</v>
      </c>
    </row>
    <row r="54" spans="1:32" x14ac:dyDescent="0.2">
      <c r="A54" s="26" t="s">
        <v>37</v>
      </c>
      <c r="B54" s="49">
        <v>2001</v>
      </c>
      <c r="C54" s="50">
        <v>2.3777533E-2</v>
      </c>
      <c r="D54" s="51">
        <v>1681</v>
      </c>
      <c r="E54" s="53">
        <v>4804.7709697</v>
      </c>
      <c r="F54" s="53">
        <v>2593</v>
      </c>
      <c r="G54" s="52">
        <v>70.700536059000001</v>
      </c>
      <c r="H54" s="53">
        <v>27.540280756000001</v>
      </c>
      <c r="I54" s="54">
        <v>68</v>
      </c>
      <c r="J54" s="56">
        <v>205.02941175999999</v>
      </c>
      <c r="K54" s="55">
        <v>0.68080162099999997</v>
      </c>
      <c r="L54" s="56">
        <v>11.78203049</v>
      </c>
      <c r="M54" s="57">
        <v>67</v>
      </c>
      <c r="N54" s="81">
        <v>175.49253730999999</v>
      </c>
      <c r="O54" s="58">
        <v>1.6257195216</v>
      </c>
      <c r="P54" s="59">
        <v>20.653464505999999</v>
      </c>
      <c r="Q54" s="87">
        <v>68</v>
      </c>
      <c r="R54" s="87">
        <v>654.13235294000003</v>
      </c>
      <c r="S54" s="110">
        <v>9.1455494603999998</v>
      </c>
      <c r="T54" s="109">
        <v>11.019890287999999</v>
      </c>
      <c r="U54" s="60">
        <v>1681</v>
      </c>
      <c r="V54" s="60">
        <v>129</v>
      </c>
      <c r="W54" s="61">
        <v>1.0064635276</v>
      </c>
      <c r="X54" s="60">
        <v>13.088467387</v>
      </c>
      <c r="Y54" s="49">
        <v>170</v>
      </c>
      <c r="Z54" s="64">
        <v>7.1779999999999999</v>
      </c>
      <c r="AA54" s="64">
        <v>2.31792673E-2</v>
      </c>
      <c r="AB54" s="65">
        <v>10.966874513</v>
      </c>
      <c r="AC54" s="62">
        <v>1652</v>
      </c>
      <c r="AD54" s="63">
        <v>42.936198546999996</v>
      </c>
      <c r="AE54" s="64">
        <v>0.4315521859</v>
      </c>
      <c r="AF54" s="65">
        <v>10.623002481</v>
      </c>
    </row>
    <row r="55" spans="1:32" x14ac:dyDescent="0.2">
      <c r="A55" s="26" t="s">
        <v>37</v>
      </c>
      <c r="B55" s="49">
        <v>2002</v>
      </c>
      <c r="C55" s="50">
        <v>3.3643870399999998E-2</v>
      </c>
      <c r="D55" s="51">
        <v>1775</v>
      </c>
      <c r="E55" s="53">
        <v>4826.8450703999997</v>
      </c>
      <c r="F55" s="53">
        <v>2783</v>
      </c>
      <c r="G55" s="52">
        <v>80.298893281000005</v>
      </c>
      <c r="H55" s="53">
        <v>26.955282429</v>
      </c>
      <c r="I55" s="54">
        <v>87</v>
      </c>
      <c r="J55" s="56">
        <v>204.57471264</v>
      </c>
      <c r="K55" s="55">
        <v>0.58190392229999999</v>
      </c>
      <c r="L55" s="56">
        <v>11.646969413000001</v>
      </c>
      <c r="M55" s="57">
        <v>88</v>
      </c>
      <c r="N55" s="81">
        <v>178.40909091</v>
      </c>
      <c r="O55" s="58">
        <v>1.5995609493</v>
      </c>
      <c r="P55" s="59">
        <v>20.340217188</v>
      </c>
      <c r="Q55" s="87">
        <v>88</v>
      </c>
      <c r="R55" s="87">
        <v>672.07954544999996</v>
      </c>
      <c r="S55" s="110">
        <v>7.2519410773999997</v>
      </c>
      <c r="T55" s="109">
        <v>10.995164983</v>
      </c>
      <c r="U55" s="60">
        <v>1775</v>
      </c>
      <c r="V55" s="60">
        <v>132</v>
      </c>
      <c r="W55" s="61">
        <v>1.3073256567</v>
      </c>
      <c r="X55" s="60">
        <v>12.829435768</v>
      </c>
      <c r="Y55" s="49">
        <v>210</v>
      </c>
      <c r="Z55" s="64">
        <v>7.4340000000000002</v>
      </c>
      <c r="AA55" s="64">
        <v>1.04372263E-2</v>
      </c>
      <c r="AB55" s="65">
        <v>11.368248175</v>
      </c>
      <c r="AC55" s="62">
        <v>1746</v>
      </c>
      <c r="AD55" s="63">
        <v>41.286254296000003</v>
      </c>
      <c r="AE55" s="64">
        <v>0.33845734160000002</v>
      </c>
      <c r="AF55" s="65">
        <v>10.660691944</v>
      </c>
    </row>
    <row r="56" spans="1:32" x14ac:dyDescent="0.2">
      <c r="A56" s="26" t="s">
        <v>37</v>
      </c>
      <c r="B56" s="49">
        <v>2003</v>
      </c>
      <c r="C56" s="50">
        <v>5.1114285699999998E-2</v>
      </c>
      <c r="D56" s="51">
        <v>1960</v>
      </c>
      <c r="E56" s="53">
        <v>4832.3729592</v>
      </c>
      <c r="F56" s="78">
        <v>2990</v>
      </c>
      <c r="G56" s="52">
        <v>68.159481604999996</v>
      </c>
      <c r="H56" s="53">
        <v>27.381076254</v>
      </c>
      <c r="I56" s="54">
        <v>97</v>
      </c>
      <c r="J56" s="56">
        <v>186.60824742</v>
      </c>
      <c r="K56" s="55">
        <v>0.59777041500000005</v>
      </c>
      <c r="L56" s="56">
        <v>11.80711178</v>
      </c>
      <c r="M56" s="57">
        <v>98</v>
      </c>
      <c r="N56" s="81">
        <v>164.45918366999999</v>
      </c>
      <c r="O56" s="58">
        <v>1.4342344482</v>
      </c>
      <c r="P56" s="59">
        <v>20.620693311</v>
      </c>
      <c r="Q56" s="87">
        <v>98</v>
      </c>
      <c r="R56" s="87">
        <v>616.12244897999994</v>
      </c>
      <c r="S56" s="110">
        <v>7.8497942322999998</v>
      </c>
      <c r="T56" s="109">
        <v>11.072401403000001</v>
      </c>
      <c r="U56" s="60">
        <v>1960</v>
      </c>
      <c r="V56" s="60">
        <v>131</v>
      </c>
      <c r="W56" s="61">
        <v>1.240064214</v>
      </c>
      <c r="X56" s="60">
        <v>13.065842808999999</v>
      </c>
      <c r="Y56" s="49">
        <v>220</v>
      </c>
      <c r="Z56" s="64">
        <v>7.242</v>
      </c>
      <c r="AA56" s="64">
        <v>2.4785810000000001E-3</v>
      </c>
      <c r="AB56" s="65">
        <v>11.736546185</v>
      </c>
      <c r="AC56" s="62">
        <v>1941</v>
      </c>
      <c r="AD56" s="63">
        <v>41.681143740000003</v>
      </c>
      <c r="AE56" s="64">
        <v>0.16041564210000001</v>
      </c>
      <c r="AF56" s="65">
        <v>10.715300307</v>
      </c>
    </row>
    <row r="57" spans="1:32" x14ac:dyDescent="0.2">
      <c r="A57" s="26" t="s">
        <v>37</v>
      </c>
      <c r="B57" s="49">
        <v>2004</v>
      </c>
      <c r="C57" s="50">
        <v>5.9748098899999998E-2</v>
      </c>
      <c r="D57" s="51">
        <v>2347</v>
      </c>
      <c r="E57" s="53">
        <v>4920.8478908999996</v>
      </c>
      <c r="F57" s="78">
        <v>3622</v>
      </c>
      <c r="G57" s="52">
        <v>70.410107675000006</v>
      </c>
      <c r="H57" s="53">
        <v>26.858477637</v>
      </c>
      <c r="I57" s="54">
        <v>107</v>
      </c>
      <c r="J57" s="56">
        <v>206.13084112000001</v>
      </c>
      <c r="K57" s="55">
        <v>0.94705366530000001</v>
      </c>
      <c r="L57" s="56">
        <v>11.54973444</v>
      </c>
      <c r="M57" s="57">
        <v>109</v>
      </c>
      <c r="N57" s="81">
        <v>177.43119265999999</v>
      </c>
      <c r="O57" s="58">
        <v>1.5546350829</v>
      </c>
      <c r="P57" s="59">
        <v>20.223675138000001</v>
      </c>
      <c r="Q57" s="87">
        <v>111</v>
      </c>
      <c r="R57" s="87">
        <v>670.90990991000001</v>
      </c>
      <c r="S57" s="110">
        <v>10.487285239</v>
      </c>
      <c r="T57" s="109">
        <v>10.928307845999999</v>
      </c>
      <c r="U57" s="60">
        <v>2347</v>
      </c>
      <c r="V57" s="60">
        <v>131</v>
      </c>
      <c r="W57" s="61">
        <v>1.1387145228</v>
      </c>
      <c r="X57" s="60">
        <v>12.736598617</v>
      </c>
      <c r="Y57" s="49">
        <v>277</v>
      </c>
      <c r="Z57" s="64">
        <v>7.4020000000000001</v>
      </c>
      <c r="AA57" s="64">
        <v>1.45497175E-2</v>
      </c>
      <c r="AB57" s="65">
        <v>12.351073445999999</v>
      </c>
      <c r="AC57" s="62">
        <v>2334</v>
      </c>
      <c r="AD57" s="63">
        <v>40.492159383000001</v>
      </c>
      <c r="AE57" s="64">
        <v>1.27346996E-2</v>
      </c>
      <c r="AF57" s="65">
        <v>10.518828158</v>
      </c>
    </row>
    <row r="58" spans="1:32" x14ac:dyDescent="0.2">
      <c r="A58" s="26" t="s">
        <v>37</v>
      </c>
      <c r="B58" s="49">
        <v>2005</v>
      </c>
      <c r="C58" s="50">
        <v>4.7091494499999997E-2</v>
      </c>
      <c r="D58" s="51">
        <v>2674</v>
      </c>
      <c r="E58" s="53">
        <v>4977.5482423000003</v>
      </c>
      <c r="F58" s="78">
        <v>4030</v>
      </c>
      <c r="G58" s="52">
        <v>53.955436724999998</v>
      </c>
      <c r="H58" s="53">
        <v>26.405594045000001</v>
      </c>
      <c r="I58" s="54">
        <v>119</v>
      </c>
      <c r="J58" s="56">
        <v>208.55462184999999</v>
      </c>
      <c r="K58" s="55">
        <v>1.0111204969000001</v>
      </c>
      <c r="L58" s="56">
        <v>10.848132422000001</v>
      </c>
      <c r="M58" s="57">
        <v>121</v>
      </c>
      <c r="N58" s="81">
        <v>183.95041322</v>
      </c>
      <c r="O58" s="58">
        <v>1.3360412115</v>
      </c>
      <c r="P58" s="59">
        <v>19.732155412000001</v>
      </c>
      <c r="Q58" s="87">
        <v>122</v>
      </c>
      <c r="R58" s="87">
        <v>689.73770492000006</v>
      </c>
      <c r="S58" s="110">
        <v>10.12530104</v>
      </c>
      <c r="T58" s="109">
        <v>10.131143693</v>
      </c>
      <c r="U58" s="60">
        <v>2674</v>
      </c>
      <c r="V58" s="60">
        <v>128</v>
      </c>
      <c r="W58" s="61">
        <v>0.8851890214</v>
      </c>
      <c r="X58" s="60">
        <v>11.862231247</v>
      </c>
      <c r="Y58" s="49">
        <v>329</v>
      </c>
      <c r="Z58" s="64">
        <v>7.45</v>
      </c>
      <c r="AA58" s="64">
        <v>6.7446121000000001E-3</v>
      </c>
      <c r="AB58" s="65">
        <v>12.121174569000001</v>
      </c>
      <c r="AC58" s="62">
        <v>2655</v>
      </c>
      <c r="AD58" s="63">
        <v>38.107532956999997</v>
      </c>
      <c r="AE58" s="64">
        <v>4.7170657900000003E-2</v>
      </c>
      <c r="AF58" s="65">
        <v>9.8655123015000008</v>
      </c>
    </row>
    <row r="59" spans="1:32" x14ac:dyDescent="0.2">
      <c r="A59" s="26" t="s">
        <v>37</v>
      </c>
      <c r="B59" s="49">
        <v>2006</v>
      </c>
      <c r="C59" s="50">
        <v>4.3993614700000003E-2</v>
      </c>
      <c r="D59" s="51">
        <v>2538</v>
      </c>
      <c r="E59" s="53">
        <v>4995.7163121000003</v>
      </c>
      <c r="F59" s="78">
        <v>4221</v>
      </c>
      <c r="G59" s="52">
        <v>70.156524520000005</v>
      </c>
      <c r="H59" s="53">
        <v>25.610002605999998</v>
      </c>
      <c r="I59" s="54">
        <v>106</v>
      </c>
      <c r="J59" s="56">
        <v>203.70754717</v>
      </c>
      <c r="K59" s="55">
        <v>1.4776597008000001</v>
      </c>
      <c r="L59" s="56">
        <v>10.840395868</v>
      </c>
      <c r="M59" s="57">
        <v>107</v>
      </c>
      <c r="N59" s="81">
        <v>178.75700935</v>
      </c>
      <c r="O59" s="58">
        <v>1.7532402182</v>
      </c>
      <c r="P59" s="59">
        <v>19.224559164999999</v>
      </c>
      <c r="Q59" s="87">
        <v>110</v>
      </c>
      <c r="R59" s="87">
        <v>669.73636364000004</v>
      </c>
      <c r="S59" s="110">
        <v>10.61851495</v>
      </c>
      <c r="T59" s="109">
        <v>9.6696738649</v>
      </c>
      <c r="U59" s="60">
        <v>2538</v>
      </c>
      <c r="V59" s="60">
        <v>133</v>
      </c>
      <c r="W59" s="61">
        <v>1.0132045077</v>
      </c>
      <c r="X59" s="60">
        <v>11.883551601000001</v>
      </c>
      <c r="Y59" s="49">
        <v>316</v>
      </c>
      <c r="Z59" s="64">
        <v>7.2880000000000003</v>
      </c>
      <c r="AA59" s="64">
        <v>-3.2727699999999999E-3</v>
      </c>
      <c r="AB59" s="65">
        <v>11.569423792</v>
      </c>
      <c r="AC59" s="62">
        <v>2518</v>
      </c>
      <c r="AD59" s="63">
        <v>37.008498809000002</v>
      </c>
      <c r="AE59" s="64">
        <v>0.91852216870000003</v>
      </c>
      <c r="AF59" s="65">
        <v>9.8118454939999999</v>
      </c>
    </row>
    <row r="60" spans="1:32" x14ac:dyDescent="0.2">
      <c r="A60" s="26" t="s">
        <v>37</v>
      </c>
      <c r="B60" s="49">
        <v>2007</v>
      </c>
      <c r="C60" s="50">
        <v>2.86999473E-2</v>
      </c>
      <c r="D60" s="51">
        <v>2587</v>
      </c>
      <c r="E60" s="53">
        <v>5015.8167762000003</v>
      </c>
      <c r="F60" s="78">
        <v>4330</v>
      </c>
      <c r="G60" s="52">
        <v>69.790180139</v>
      </c>
      <c r="H60" s="53">
        <v>24.721775289</v>
      </c>
      <c r="I60" s="54">
        <v>89</v>
      </c>
      <c r="J60" s="56">
        <v>230.71910112</v>
      </c>
      <c r="K60" s="55">
        <v>1.4949863615000001</v>
      </c>
      <c r="L60" s="56">
        <v>10.356181461</v>
      </c>
      <c r="M60" s="57">
        <v>92</v>
      </c>
      <c r="N60" s="81">
        <v>210.51086957000001</v>
      </c>
      <c r="O60" s="58">
        <v>1.8446846118</v>
      </c>
      <c r="P60" s="59">
        <v>18.610588724999999</v>
      </c>
      <c r="Q60" s="87">
        <v>92</v>
      </c>
      <c r="R60" s="87">
        <v>785.67391304</v>
      </c>
      <c r="S60" s="110">
        <v>9.9897490453</v>
      </c>
      <c r="T60" s="109">
        <v>9.2573033279000008</v>
      </c>
      <c r="U60" s="60">
        <v>2587</v>
      </c>
      <c r="V60" s="60">
        <v>128</v>
      </c>
      <c r="W60" s="61">
        <v>0.59327848390000004</v>
      </c>
      <c r="X60" s="60">
        <v>11.290203836</v>
      </c>
      <c r="Y60" s="49">
        <v>311</v>
      </c>
      <c r="Z60" s="64">
        <v>7.15</v>
      </c>
      <c r="AA60" s="64">
        <v>-1.0015026999999999E-2</v>
      </c>
      <c r="AB60" s="65">
        <v>11.459380692</v>
      </c>
      <c r="AC60" s="62">
        <v>2563</v>
      </c>
      <c r="AD60" s="63">
        <v>33.002887242</v>
      </c>
      <c r="AE60" s="64">
        <v>0.16921707599999999</v>
      </c>
      <c r="AF60" s="65">
        <v>9.4148591345000003</v>
      </c>
    </row>
    <row r="61" spans="1:32" x14ac:dyDescent="0.2">
      <c r="A61" s="26" t="s">
        <v>37</v>
      </c>
      <c r="B61" s="49">
        <v>2008</v>
      </c>
      <c r="C61" s="50">
        <v>1.3614446400000001E-2</v>
      </c>
      <c r="D61" s="51">
        <v>3043</v>
      </c>
      <c r="E61" s="53">
        <v>5041.6815642000001</v>
      </c>
      <c r="F61" s="78">
        <v>4997</v>
      </c>
      <c r="G61" s="52">
        <v>60.756251751000001</v>
      </c>
      <c r="H61" s="53">
        <v>23.924557735</v>
      </c>
      <c r="I61" s="54">
        <v>93</v>
      </c>
      <c r="J61" s="56">
        <v>215.61290323</v>
      </c>
      <c r="K61" s="55">
        <v>1.4082367894000001</v>
      </c>
      <c r="L61" s="56">
        <v>9.8619953962999993</v>
      </c>
      <c r="M61" s="57">
        <v>95</v>
      </c>
      <c r="N61" s="81">
        <v>193.2</v>
      </c>
      <c r="O61" s="58">
        <v>1.7727674604999999</v>
      </c>
      <c r="P61" s="59">
        <v>17.950235541000001</v>
      </c>
      <c r="Q61" s="87">
        <v>97</v>
      </c>
      <c r="R61" s="87">
        <v>711.41237113</v>
      </c>
      <c r="S61" s="110">
        <v>9.9862762148000002</v>
      </c>
      <c r="T61" s="109">
        <v>9.2431529412</v>
      </c>
      <c r="U61" s="60">
        <v>3043</v>
      </c>
      <c r="V61" s="60">
        <v>124</v>
      </c>
      <c r="W61" s="61">
        <v>0.26414811849999997</v>
      </c>
      <c r="X61" s="60">
        <v>10.590214572000001</v>
      </c>
      <c r="Y61" s="49">
        <v>396</v>
      </c>
      <c r="Z61" s="64">
        <v>7.19</v>
      </c>
      <c r="AA61" s="64">
        <v>6.3994020000000002E-3</v>
      </c>
      <c r="AB61" s="65">
        <v>12.050533959999999</v>
      </c>
      <c r="AC61" s="62">
        <v>2978</v>
      </c>
      <c r="AD61" s="63">
        <v>30.033848219999999</v>
      </c>
      <c r="AE61" s="64">
        <v>-0.84397126099999997</v>
      </c>
      <c r="AF61" s="65">
        <v>8.7324153004999996</v>
      </c>
    </row>
    <row r="62" spans="1:32" x14ac:dyDescent="0.2">
      <c r="A62" s="26" t="s">
        <v>37</v>
      </c>
      <c r="B62" s="49">
        <v>2009</v>
      </c>
      <c r="C62" s="50">
        <v>4.3346247499999997E-2</v>
      </c>
      <c r="D62" s="51">
        <v>2804</v>
      </c>
      <c r="E62" s="53">
        <v>5080.9012125999998</v>
      </c>
      <c r="F62" s="78">
        <v>5081</v>
      </c>
      <c r="G62" s="52">
        <v>65.509905529999997</v>
      </c>
      <c r="H62" s="53">
        <v>23.194785475</v>
      </c>
      <c r="I62" s="54">
        <v>99</v>
      </c>
      <c r="J62" s="56">
        <v>228.37373736999999</v>
      </c>
      <c r="K62" s="55">
        <v>1.3409042364999999</v>
      </c>
      <c r="L62" s="56">
        <v>10.159650640000001</v>
      </c>
      <c r="M62" s="57">
        <v>102</v>
      </c>
      <c r="N62" s="81">
        <v>213.81372549</v>
      </c>
      <c r="O62" s="58">
        <v>1.8534894663999999</v>
      </c>
      <c r="P62" s="59">
        <v>17.560725142999999</v>
      </c>
      <c r="Q62" s="87">
        <v>102</v>
      </c>
      <c r="R62" s="87">
        <v>787.43137254999999</v>
      </c>
      <c r="S62" s="110">
        <v>8.5708713004000003</v>
      </c>
      <c r="T62" s="109">
        <v>9.2068820628000001</v>
      </c>
      <c r="U62" s="60">
        <v>2804</v>
      </c>
      <c r="V62" s="60">
        <v>123</v>
      </c>
      <c r="W62" s="61">
        <v>0.2366262308</v>
      </c>
      <c r="X62" s="60">
        <v>10.526205790000001</v>
      </c>
      <c r="Y62" s="49">
        <v>386</v>
      </c>
      <c r="Z62" s="64">
        <v>7.0519999999999996</v>
      </c>
      <c r="AA62" s="64">
        <v>-1.9340239999999999E-3</v>
      </c>
      <c r="AB62" s="65">
        <v>12.1429229</v>
      </c>
      <c r="AC62" s="62">
        <v>2764</v>
      </c>
      <c r="AD62" s="63">
        <v>25.553762663000001</v>
      </c>
      <c r="AE62" s="64">
        <v>-2.2562902070000002</v>
      </c>
      <c r="AF62" s="65">
        <v>8.6327588376000008</v>
      </c>
    </row>
    <row r="63" spans="1:32" x14ac:dyDescent="0.2">
      <c r="A63" s="26" t="s">
        <v>37</v>
      </c>
      <c r="B63" s="49">
        <v>2010</v>
      </c>
      <c r="C63" s="50">
        <v>5.5107272499999999E-2</v>
      </c>
      <c r="D63" s="51">
        <v>2538</v>
      </c>
      <c r="E63" s="53">
        <v>5102.0106383000002</v>
      </c>
      <c r="F63" s="78">
        <v>4858</v>
      </c>
      <c r="G63" s="52">
        <v>63.502853025999997</v>
      </c>
      <c r="H63" s="53">
        <v>21.589853643000001</v>
      </c>
      <c r="I63" s="54">
        <v>134</v>
      </c>
      <c r="J63" s="56">
        <v>232.11940299</v>
      </c>
      <c r="K63" s="55">
        <v>1.4557788085000001</v>
      </c>
      <c r="L63" s="56">
        <v>9.8038412697999995</v>
      </c>
      <c r="M63" s="57">
        <v>139</v>
      </c>
      <c r="N63" s="81">
        <v>202.04316546999999</v>
      </c>
      <c r="O63" s="58">
        <v>1.5739067326</v>
      </c>
      <c r="P63" s="59">
        <v>16.505454807</v>
      </c>
      <c r="Q63" s="87">
        <v>139</v>
      </c>
      <c r="R63" s="87">
        <v>767.50359711999999</v>
      </c>
      <c r="S63" s="110">
        <v>10.015648200999999</v>
      </c>
      <c r="T63" s="109">
        <v>9.2653910985000003</v>
      </c>
      <c r="U63" s="60">
        <v>2538</v>
      </c>
      <c r="V63" s="60">
        <v>118</v>
      </c>
      <c r="W63" s="61">
        <v>0.30350999379999999</v>
      </c>
      <c r="X63" s="60">
        <v>9.6384180919000002</v>
      </c>
      <c r="Y63" s="49">
        <v>405</v>
      </c>
      <c r="Z63" s="64">
        <v>7.0469999999999997</v>
      </c>
      <c r="AA63" s="64">
        <v>-3.0509549E-2</v>
      </c>
      <c r="AB63" s="65">
        <v>12.446647704</v>
      </c>
      <c r="AC63" s="62">
        <v>2473</v>
      </c>
      <c r="AD63" s="63">
        <v>22.260614638</v>
      </c>
      <c r="AE63" s="64">
        <v>-2.9459074379999999</v>
      </c>
      <c r="AF63" s="65">
        <v>7.8227623275999996</v>
      </c>
    </row>
    <row r="64" spans="1:32" x14ac:dyDescent="0.2">
      <c r="A64" s="26" t="s">
        <v>37</v>
      </c>
      <c r="B64" s="49">
        <v>2011</v>
      </c>
      <c r="C64" s="50">
        <v>4.23631909E-2</v>
      </c>
      <c r="D64" s="51">
        <v>1803</v>
      </c>
      <c r="E64" s="53">
        <v>5364.1935663000004</v>
      </c>
      <c r="F64" s="78">
        <v>4449</v>
      </c>
      <c r="G64" s="52">
        <v>69.612602831999993</v>
      </c>
      <c r="H64" s="53">
        <v>18.806021803</v>
      </c>
      <c r="I64" s="54">
        <v>68</v>
      </c>
      <c r="J64" s="56">
        <v>220.52941175999999</v>
      </c>
      <c r="K64" s="55">
        <v>1.3915980635</v>
      </c>
      <c r="L64" s="56">
        <v>8.7208507093000005</v>
      </c>
      <c r="M64" s="57">
        <v>72</v>
      </c>
      <c r="N64" s="81">
        <v>212.38888889</v>
      </c>
      <c r="O64" s="58">
        <v>1.6893993704000001</v>
      </c>
      <c r="P64" s="59">
        <v>14.542281987999999</v>
      </c>
      <c r="Q64" s="87">
        <v>72</v>
      </c>
      <c r="R64" s="87">
        <v>775.33333332999996</v>
      </c>
      <c r="S64" s="110">
        <v>8.4235061553000001</v>
      </c>
      <c r="T64" s="109">
        <v>7.6394938446999996</v>
      </c>
      <c r="U64" s="60">
        <v>1803</v>
      </c>
      <c r="V64" s="60">
        <v>110</v>
      </c>
      <c r="W64" s="61">
        <v>-0.22796760399999999</v>
      </c>
      <c r="X64" s="60">
        <v>8.4330092237999992</v>
      </c>
      <c r="Y64" s="49">
        <v>231</v>
      </c>
      <c r="Z64" s="64">
        <v>6.8319999999999999</v>
      </c>
      <c r="AA64" s="64">
        <v>-4.9919680000000001E-2</v>
      </c>
      <c r="AB64" s="65">
        <v>10.762405383000001</v>
      </c>
      <c r="AC64" s="62">
        <v>1369</v>
      </c>
      <c r="AD64" s="63">
        <v>19.849452155000002</v>
      </c>
      <c r="AE64" s="64">
        <v>-3.6255821949999998</v>
      </c>
      <c r="AF64" s="65">
        <v>6.6652127414000004</v>
      </c>
    </row>
    <row r="65" spans="1:32" x14ac:dyDescent="0.2">
      <c r="A65" s="26" t="s">
        <v>37</v>
      </c>
      <c r="B65" s="49">
        <v>2012</v>
      </c>
      <c r="C65" s="50">
        <v>4.3929919999999997E-2</v>
      </c>
      <c r="D65" s="51">
        <v>635</v>
      </c>
      <c r="E65" s="53">
        <v>5553.7181102000004</v>
      </c>
      <c r="F65" s="78">
        <v>3967</v>
      </c>
      <c r="G65" s="52">
        <v>73.806876732999996</v>
      </c>
      <c r="H65" s="53">
        <v>15.777626165999999</v>
      </c>
      <c r="S65" s="110"/>
      <c r="U65" s="60">
        <v>635</v>
      </c>
      <c r="V65" s="60">
        <v>97</v>
      </c>
      <c r="W65" s="61">
        <v>-0.36415598199999999</v>
      </c>
      <c r="X65" s="60">
        <v>7.8639543160000001</v>
      </c>
      <c r="Y65" s="49">
        <v>98</v>
      </c>
      <c r="Z65" s="64">
        <v>6.5979999999999999</v>
      </c>
      <c r="AA65" s="64">
        <v>-6.4878922000000006E-2</v>
      </c>
      <c r="AB65" s="65">
        <v>9.4206757844000002</v>
      </c>
      <c r="AC65" s="62">
        <v>68</v>
      </c>
      <c r="AD65" s="63">
        <v>17.666176471</v>
      </c>
      <c r="AE65" s="64">
        <v>-4.3281984360000001</v>
      </c>
      <c r="AF65" s="65">
        <v>6.8770231867999998</v>
      </c>
    </row>
    <row r="66" spans="1:32" x14ac:dyDescent="0.2">
      <c r="A66" s="26" t="s">
        <v>37</v>
      </c>
      <c r="B66" s="49">
        <v>2013</v>
      </c>
      <c r="C66" s="50">
        <v>7.9834862399999998E-2</v>
      </c>
      <c r="F66" s="78">
        <v>3375</v>
      </c>
      <c r="G66" s="52">
        <v>77.801736296000001</v>
      </c>
      <c r="H66" s="53">
        <v>13.38455763</v>
      </c>
      <c r="S66" s="110"/>
      <c r="Y66" s="49"/>
      <c r="Z66" s="64"/>
      <c r="AA66" s="64"/>
      <c r="AB66" s="65"/>
    </row>
    <row r="67" spans="1:32" x14ac:dyDescent="0.2">
      <c r="A67" s="26" t="s">
        <v>37</v>
      </c>
      <c r="B67" s="49">
        <v>2014</v>
      </c>
      <c r="C67" s="50">
        <v>3.40862231E-2</v>
      </c>
      <c r="F67" s="78">
        <v>1996</v>
      </c>
      <c r="G67" s="52">
        <v>72.770155310999996</v>
      </c>
      <c r="H67" s="53">
        <v>11.603607214</v>
      </c>
      <c r="S67" s="110"/>
      <c r="Y67" s="49"/>
      <c r="Z67" s="64"/>
      <c r="AA67" s="64"/>
      <c r="AB67" s="65"/>
    </row>
    <row r="68" spans="1:32" x14ac:dyDescent="0.2">
      <c r="A68" s="26" t="s">
        <v>37</v>
      </c>
      <c r="B68" s="49">
        <v>2015</v>
      </c>
      <c r="C68" s="50">
        <v>5.5416666699999999E-2</v>
      </c>
      <c r="F68" s="78">
        <v>51</v>
      </c>
      <c r="G68" s="52">
        <v>91.620392156999998</v>
      </c>
      <c r="H68" s="53">
        <v>9.9823529412000003</v>
      </c>
      <c r="S68" s="110"/>
      <c r="Y68" s="49"/>
      <c r="Z68" s="64"/>
      <c r="AA68" s="64"/>
      <c r="AB68" s="65"/>
    </row>
    <row r="69" spans="1:32" x14ac:dyDescent="0.2">
      <c r="A69" s="26" t="s">
        <v>2</v>
      </c>
      <c r="B69" s="49">
        <v>1987</v>
      </c>
      <c r="C69" s="50">
        <v>8.1699650799999995E-2</v>
      </c>
      <c r="D69" s="51">
        <v>1044</v>
      </c>
      <c r="E69" s="53">
        <v>5206.4214559000002</v>
      </c>
      <c r="F69" s="78">
        <v>1331</v>
      </c>
      <c r="G69" s="52">
        <v>-23.475244180000001</v>
      </c>
      <c r="H69" s="53">
        <v>29.743760331000001</v>
      </c>
      <c r="I69" s="54">
        <v>137</v>
      </c>
      <c r="J69" s="56">
        <v>187.35036496000001</v>
      </c>
      <c r="K69" s="55">
        <v>-0.93097814599999995</v>
      </c>
      <c r="L69" s="56">
        <v>12.121099471999999</v>
      </c>
      <c r="Q69" s="87">
        <v>64</v>
      </c>
      <c r="R69" s="87">
        <v>778.90625</v>
      </c>
      <c r="S69" s="110">
        <v>4.5680388801999996</v>
      </c>
      <c r="T69" s="109">
        <v>5.5970668740000002</v>
      </c>
      <c r="U69" s="60">
        <v>1044</v>
      </c>
      <c r="V69" s="60">
        <v>137</v>
      </c>
      <c r="W69" s="61">
        <v>1.8970784314</v>
      </c>
      <c r="X69" s="60">
        <v>11.944324284</v>
      </c>
      <c r="Y69" s="49"/>
      <c r="Z69" s="64"/>
      <c r="AA69" s="64"/>
      <c r="AB69" s="65"/>
      <c r="AC69" s="62">
        <v>1043</v>
      </c>
      <c r="AD69" s="63">
        <v>41.721476510000002</v>
      </c>
      <c r="AE69" s="64">
        <v>-0.129080999</v>
      </c>
      <c r="AF69" s="65">
        <v>8.7519522332000008</v>
      </c>
    </row>
    <row r="70" spans="1:32" x14ac:dyDescent="0.2">
      <c r="A70" s="26" t="s">
        <v>2</v>
      </c>
      <c r="B70" s="49">
        <v>1988</v>
      </c>
      <c r="C70" s="50">
        <v>0.13464937560000001</v>
      </c>
      <c r="D70" s="51">
        <v>1322</v>
      </c>
      <c r="E70" s="53">
        <v>5397.2496217999997</v>
      </c>
      <c r="F70" s="78">
        <v>1699</v>
      </c>
      <c r="G70" s="52">
        <v>-43.825573869999999</v>
      </c>
      <c r="H70" s="53">
        <v>31.160714538000001</v>
      </c>
      <c r="I70" s="54">
        <v>109</v>
      </c>
      <c r="J70" s="56">
        <v>209.51376146999999</v>
      </c>
      <c r="K70" s="55">
        <v>-1.1713488510000001</v>
      </c>
      <c r="L70" s="56">
        <v>12.229407778000001</v>
      </c>
      <c r="Q70" s="87">
        <v>64</v>
      </c>
      <c r="R70" s="87">
        <v>846.1875</v>
      </c>
      <c r="S70" s="110">
        <v>4.5639508929000003</v>
      </c>
      <c r="T70" s="109">
        <v>5.6926249999999996</v>
      </c>
      <c r="U70" s="60">
        <v>1322</v>
      </c>
      <c r="V70" s="60">
        <v>136</v>
      </c>
      <c r="W70" s="61">
        <v>1.8221302297999999</v>
      </c>
      <c r="X70" s="60">
        <v>13.396261049</v>
      </c>
      <c r="Y70" s="49"/>
      <c r="Z70" s="64"/>
      <c r="AA70" s="64"/>
      <c r="AB70" s="65"/>
      <c r="AC70" s="62">
        <v>1316</v>
      </c>
      <c r="AD70" s="63">
        <v>40.931155015000002</v>
      </c>
      <c r="AE70" s="64">
        <v>-0.209401897</v>
      </c>
      <c r="AF70" s="65">
        <v>10.160879312</v>
      </c>
    </row>
    <row r="71" spans="1:32" x14ac:dyDescent="0.2">
      <c r="A71" s="26" t="s">
        <v>2</v>
      </c>
      <c r="B71" s="49">
        <v>1989</v>
      </c>
      <c r="C71" s="50">
        <v>0.2338696197</v>
      </c>
      <c r="D71" s="51">
        <v>1388</v>
      </c>
      <c r="E71" s="53">
        <v>5388.7492794999998</v>
      </c>
      <c r="F71" s="78">
        <v>1882</v>
      </c>
      <c r="G71" s="52">
        <v>-12.45765143</v>
      </c>
      <c r="H71" s="53">
        <v>31.461236451000001</v>
      </c>
      <c r="I71" s="54">
        <v>113</v>
      </c>
      <c r="J71" s="56">
        <v>217.26548672999999</v>
      </c>
      <c r="K71" s="55">
        <v>-0.52052459900000003</v>
      </c>
      <c r="L71" s="56">
        <v>12.570940642</v>
      </c>
      <c r="Q71" s="87">
        <v>66</v>
      </c>
      <c r="R71" s="87">
        <v>866.60606060999999</v>
      </c>
      <c r="S71" s="110">
        <v>5.0840719015999998</v>
      </c>
      <c r="T71" s="109">
        <v>6.0226877955999996</v>
      </c>
      <c r="U71" s="60">
        <v>1388</v>
      </c>
      <c r="V71" s="60">
        <v>137</v>
      </c>
      <c r="W71" s="61">
        <v>1.9850937665999999</v>
      </c>
      <c r="X71" s="60">
        <v>14.158689931</v>
      </c>
      <c r="Y71" s="49"/>
      <c r="Z71" s="64"/>
      <c r="AA71" s="64"/>
      <c r="AB71" s="65"/>
      <c r="AC71" s="62">
        <v>1382</v>
      </c>
      <c r="AD71" s="63">
        <v>38.636830680000003</v>
      </c>
      <c r="AE71" s="64">
        <v>-0.39073333300000002</v>
      </c>
      <c r="AF71" s="65">
        <v>10.940922312</v>
      </c>
    </row>
    <row r="72" spans="1:32" x14ac:dyDescent="0.2">
      <c r="A72" s="26" t="s">
        <v>2</v>
      </c>
      <c r="B72" s="49">
        <v>1990</v>
      </c>
      <c r="C72" s="50">
        <v>0.1594276795</v>
      </c>
      <c r="D72" s="51">
        <v>1670</v>
      </c>
      <c r="E72" s="53">
        <v>5618.9610777999997</v>
      </c>
      <c r="F72" s="78">
        <v>2246</v>
      </c>
      <c r="G72" s="52">
        <v>14.425186998999999</v>
      </c>
      <c r="H72" s="53">
        <v>32.308869545999997</v>
      </c>
      <c r="I72" s="54">
        <v>156</v>
      </c>
      <c r="J72" s="56">
        <v>233.84615385000001</v>
      </c>
      <c r="K72" s="55">
        <v>0.2041568627</v>
      </c>
      <c r="L72" s="56">
        <v>13.248031193999999</v>
      </c>
      <c r="Q72" s="87">
        <v>130</v>
      </c>
      <c r="R72" s="87">
        <v>844.89230769000005</v>
      </c>
      <c r="S72" s="110">
        <v>6.1194701887000003</v>
      </c>
      <c r="T72" s="109">
        <v>7.0258860377000003</v>
      </c>
      <c r="U72" s="60">
        <v>1670</v>
      </c>
      <c r="V72" s="60">
        <v>139</v>
      </c>
      <c r="W72" s="61">
        <v>2.0138241317999999</v>
      </c>
      <c r="X72" s="60">
        <v>14.764729297000001</v>
      </c>
      <c r="Y72" s="49"/>
      <c r="Z72" s="64"/>
      <c r="AA72" s="64"/>
      <c r="AB72" s="65"/>
      <c r="AC72" s="62">
        <v>1664</v>
      </c>
      <c r="AD72" s="63">
        <v>37.307391826999996</v>
      </c>
      <c r="AE72" s="64">
        <v>-0.36915095999999997</v>
      </c>
      <c r="AF72" s="65">
        <v>11.73272519</v>
      </c>
    </row>
    <row r="73" spans="1:32" x14ac:dyDescent="0.2">
      <c r="A73" s="26" t="s">
        <v>2</v>
      </c>
      <c r="B73" s="49">
        <v>1991</v>
      </c>
      <c r="C73" s="50">
        <v>0.24301566999999999</v>
      </c>
      <c r="D73" s="51">
        <v>1773</v>
      </c>
      <c r="E73" s="53">
        <v>5542.9311901000001</v>
      </c>
      <c r="F73" s="78">
        <v>2459</v>
      </c>
      <c r="G73" s="52">
        <v>10.975628304000001</v>
      </c>
      <c r="H73" s="53">
        <v>31.595727938</v>
      </c>
      <c r="I73" s="54">
        <v>154</v>
      </c>
      <c r="J73" s="56">
        <v>236.42857143000001</v>
      </c>
      <c r="K73" s="55">
        <v>0.52822562220000002</v>
      </c>
      <c r="L73" s="56">
        <v>13.477546716000001</v>
      </c>
      <c r="M73" s="57">
        <v>52</v>
      </c>
      <c r="N73" s="81">
        <v>217.36538461999999</v>
      </c>
      <c r="O73" s="58">
        <v>0.33120374139999997</v>
      </c>
      <c r="P73" s="59">
        <v>22.407510776999999</v>
      </c>
      <c r="Q73" s="87">
        <v>143</v>
      </c>
      <c r="R73" s="87">
        <v>841.08391607999999</v>
      </c>
      <c r="S73" s="110">
        <v>7.3654732565999996</v>
      </c>
      <c r="T73" s="109">
        <v>7.7749844278999998</v>
      </c>
      <c r="U73" s="60">
        <v>1773</v>
      </c>
      <c r="V73" s="60">
        <v>139</v>
      </c>
      <c r="W73" s="61">
        <v>2.3725614821000001</v>
      </c>
      <c r="X73" s="60">
        <v>14.633330619000001</v>
      </c>
      <c r="Y73" s="49"/>
      <c r="Z73" s="64"/>
      <c r="AA73" s="64"/>
      <c r="AB73" s="65"/>
      <c r="AC73" s="62">
        <v>1770</v>
      </c>
      <c r="AD73" s="63">
        <v>35.939152542000002</v>
      </c>
      <c r="AE73" s="64">
        <v>-0.605785452</v>
      </c>
      <c r="AF73" s="65">
        <v>11.682466244</v>
      </c>
    </row>
    <row r="74" spans="1:32" x14ac:dyDescent="0.2">
      <c r="A74" s="26" t="s">
        <v>2</v>
      </c>
      <c r="B74" s="49">
        <v>1992</v>
      </c>
      <c r="C74" s="50">
        <v>0.2446824973</v>
      </c>
      <c r="D74" s="51">
        <v>2098</v>
      </c>
      <c r="E74" s="53">
        <v>5711.5452812000003</v>
      </c>
      <c r="F74" s="78">
        <v>2925</v>
      </c>
      <c r="G74" s="52">
        <v>42.020441026</v>
      </c>
      <c r="H74" s="53">
        <v>31.912952479000001</v>
      </c>
      <c r="I74" s="54">
        <v>201</v>
      </c>
      <c r="J74" s="56">
        <v>243.30845771</v>
      </c>
      <c r="K74" s="55">
        <v>1.0110184931999999</v>
      </c>
      <c r="L74" s="56">
        <v>14.391605822000001</v>
      </c>
      <c r="M74" s="57">
        <v>70</v>
      </c>
      <c r="N74" s="81">
        <v>228.75714285999999</v>
      </c>
      <c r="O74" s="58">
        <v>0.95932694939999996</v>
      </c>
      <c r="P74" s="59">
        <v>23.054346785</v>
      </c>
      <c r="Q74" s="87">
        <v>194</v>
      </c>
      <c r="R74" s="87">
        <v>870.22680412</v>
      </c>
      <c r="S74" s="110">
        <v>8.2635727322000001</v>
      </c>
      <c r="T74" s="109">
        <v>8.4912222221999993</v>
      </c>
      <c r="U74" s="60">
        <v>2098</v>
      </c>
      <c r="V74" s="60">
        <v>142</v>
      </c>
      <c r="W74" s="61">
        <v>2.5242476059999999</v>
      </c>
      <c r="X74" s="60">
        <v>15.326339260999999</v>
      </c>
      <c r="Y74" s="49"/>
      <c r="Z74" s="64"/>
      <c r="AA74" s="64"/>
      <c r="AB74" s="65"/>
      <c r="AC74" s="62">
        <v>2087</v>
      </c>
      <c r="AD74" s="63">
        <v>35.259511259999996</v>
      </c>
      <c r="AE74" s="64">
        <v>-0.62698449899999997</v>
      </c>
      <c r="AF74" s="65">
        <v>12.556935756</v>
      </c>
    </row>
    <row r="75" spans="1:32" x14ac:dyDescent="0.2">
      <c r="A75" s="26" t="s">
        <v>2</v>
      </c>
      <c r="B75" s="49">
        <v>1993</v>
      </c>
      <c r="C75" s="50">
        <v>0.35013655700000001</v>
      </c>
      <c r="D75" s="51">
        <v>2351</v>
      </c>
      <c r="E75" s="53">
        <v>5792.7111867000003</v>
      </c>
      <c r="F75" s="78">
        <v>3433</v>
      </c>
      <c r="G75" s="52">
        <v>65.329886396999996</v>
      </c>
      <c r="H75" s="53">
        <v>32.281498106999997</v>
      </c>
      <c r="I75" s="54">
        <v>243</v>
      </c>
      <c r="J75" s="56">
        <v>235.81893004</v>
      </c>
      <c r="K75" s="55">
        <v>1.1923864565</v>
      </c>
      <c r="L75" s="56">
        <v>15.382801226</v>
      </c>
      <c r="M75" s="57">
        <v>93</v>
      </c>
      <c r="N75" s="81">
        <v>219.51612903</v>
      </c>
      <c r="O75" s="58">
        <v>1.3373230411000001</v>
      </c>
      <c r="P75" s="59">
        <v>23.572337606000001</v>
      </c>
      <c r="Q75" s="87">
        <v>250</v>
      </c>
      <c r="R75" s="87">
        <v>829.88</v>
      </c>
      <c r="S75" s="110">
        <v>10.108766051</v>
      </c>
      <c r="T75" s="109">
        <v>9.6347704484999994</v>
      </c>
      <c r="U75" s="60">
        <v>2351</v>
      </c>
      <c r="V75" s="60">
        <v>143</v>
      </c>
      <c r="W75" s="61">
        <v>2.7449860140000002</v>
      </c>
      <c r="X75" s="60">
        <v>15.867742133</v>
      </c>
      <c r="Y75" s="49"/>
      <c r="Z75" s="64"/>
      <c r="AA75" s="64"/>
      <c r="AB75" s="65"/>
      <c r="AC75" s="62">
        <v>2328</v>
      </c>
      <c r="AD75" s="63">
        <v>36.589733676999998</v>
      </c>
      <c r="AE75" s="64">
        <v>-0.70332073799999995</v>
      </c>
      <c r="AF75" s="65">
        <v>13.067084388</v>
      </c>
    </row>
    <row r="76" spans="1:32" x14ac:dyDescent="0.2">
      <c r="A76" s="26" t="s">
        <v>2</v>
      </c>
      <c r="B76" s="49">
        <v>1994</v>
      </c>
      <c r="C76" s="50">
        <v>0.30476732159999997</v>
      </c>
      <c r="D76" s="51">
        <v>2368</v>
      </c>
      <c r="E76" s="53">
        <v>5925.7960303999998</v>
      </c>
      <c r="F76" s="78">
        <v>3670</v>
      </c>
      <c r="G76" s="52">
        <v>97.805525885999998</v>
      </c>
      <c r="H76" s="53">
        <v>31.604458038000001</v>
      </c>
      <c r="I76" s="54">
        <v>284</v>
      </c>
      <c r="J76" s="56">
        <v>235.8415493</v>
      </c>
      <c r="K76" s="55">
        <v>1.4916995637999999</v>
      </c>
      <c r="L76" s="56">
        <v>15.439491003000001</v>
      </c>
      <c r="M76" s="57">
        <v>161</v>
      </c>
      <c r="N76" s="81">
        <v>228.81987577999999</v>
      </c>
      <c r="O76" s="58">
        <v>1.6943536785</v>
      </c>
      <c r="P76" s="59">
        <v>23.190125612999999</v>
      </c>
      <c r="Q76" s="87">
        <v>288</v>
      </c>
      <c r="R76" s="87">
        <v>822.38888888999998</v>
      </c>
      <c r="S76" s="110">
        <v>11.626537551</v>
      </c>
      <c r="T76" s="109">
        <v>10.153270204</v>
      </c>
      <c r="U76" s="60">
        <v>2368</v>
      </c>
      <c r="V76" s="60">
        <v>142</v>
      </c>
      <c r="W76" s="61">
        <v>3.3533920981000001</v>
      </c>
      <c r="X76" s="60">
        <v>15.611717711000001</v>
      </c>
      <c r="Y76" s="49">
        <v>77</v>
      </c>
      <c r="Z76" s="64">
        <v>7.1820000000000004</v>
      </c>
      <c r="AA76" s="64">
        <v>6.0985950400000002E-2</v>
      </c>
      <c r="AB76" s="65">
        <v>7.0872314049999998</v>
      </c>
      <c r="AC76" s="62">
        <v>2348</v>
      </c>
      <c r="AD76" s="63">
        <v>35.975809198999997</v>
      </c>
      <c r="AE76" s="64">
        <v>-0.86321865600000003</v>
      </c>
      <c r="AF76" s="65">
        <v>13.169044115</v>
      </c>
    </row>
    <row r="77" spans="1:32" x14ac:dyDescent="0.2">
      <c r="A77" s="26" t="s">
        <v>2</v>
      </c>
      <c r="B77" s="49">
        <v>1995</v>
      </c>
      <c r="C77" s="50">
        <v>0.37900655859999999</v>
      </c>
      <c r="D77" s="51">
        <v>2557</v>
      </c>
      <c r="E77" s="53">
        <v>6102.4434885000001</v>
      </c>
      <c r="F77" s="78">
        <v>3924</v>
      </c>
      <c r="G77" s="52">
        <v>132.26259683999999</v>
      </c>
      <c r="H77" s="53">
        <v>32.100422018000003</v>
      </c>
      <c r="I77" s="54">
        <v>295</v>
      </c>
      <c r="J77" s="56">
        <v>244.12881356</v>
      </c>
      <c r="K77" s="55">
        <v>1.8501930138</v>
      </c>
      <c r="L77" s="56">
        <v>15.770118307000001</v>
      </c>
      <c r="M77" s="57">
        <v>203</v>
      </c>
      <c r="N77" s="81">
        <v>223.80788176999999</v>
      </c>
      <c r="O77" s="58">
        <v>2.3002647808000001</v>
      </c>
      <c r="P77" s="59">
        <v>23.772841488000001</v>
      </c>
      <c r="Q77" s="87">
        <v>298</v>
      </c>
      <c r="R77" s="87">
        <v>848.48993288999998</v>
      </c>
      <c r="S77" s="110">
        <v>12.165483607000001</v>
      </c>
      <c r="T77" s="109">
        <v>10.235813338</v>
      </c>
      <c r="U77" s="60">
        <v>2557</v>
      </c>
      <c r="V77" s="60">
        <v>143</v>
      </c>
      <c r="W77" s="61">
        <v>3.8465607952999998</v>
      </c>
      <c r="X77" s="60">
        <v>16.171035687</v>
      </c>
      <c r="Y77" s="49">
        <v>93</v>
      </c>
      <c r="Z77" s="64">
        <v>7.2949999999999999</v>
      </c>
      <c r="AA77" s="64">
        <v>5.2963904200000002E-2</v>
      </c>
      <c r="AB77" s="65">
        <v>7.5178268877000001</v>
      </c>
      <c r="AC77" s="62">
        <v>2537</v>
      </c>
      <c r="AD77" s="63">
        <v>35.948206542999998</v>
      </c>
      <c r="AE77" s="64">
        <v>-0.95250844000000001</v>
      </c>
      <c r="AF77" s="65">
        <v>13.604643862</v>
      </c>
    </row>
    <row r="78" spans="1:32" x14ac:dyDescent="0.2">
      <c r="A78" s="26" t="s">
        <v>2</v>
      </c>
      <c r="B78" s="49">
        <v>1996</v>
      </c>
      <c r="C78" s="50">
        <v>0.39846047969999998</v>
      </c>
      <c r="D78" s="51">
        <v>2536</v>
      </c>
      <c r="E78" s="53">
        <v>6262.0973974999997</v>
      </c>
      <c r="F78" s="78">
        <v>3895</v>
      </c>
      <c r="G78" s="52">
        <v>133.48864442000001</v>
      </c>
      <c r="H78" s="53">
        <v>32.049919897000002</v>
      </c>
      <c r="I78" s="54">
        <v>334</v>
      </c>
      <c r="J78" s="56">
        <v>250.03592814000001</v>
      </c>
      <c r="K78" s="55">
        <v>2.132845541</v>
      </c>
      <c r="L78" s="56">
        <v>15.684810075</v>
      </c>
      <c r="M78" s="57">
        <v>274</v>
      </c>
      <c r="N78" s="81">
        <v>230.17153285000001</v>
      </c>
      <c r="O78" s="58">
        <v>2.5835228557000001</v>
      </c>
      <c r="P78" s="59">
        <v>23.540475090000001</v>
      </c>
      <c r="Q78" s="87">
        <v>340</v>
      </c>
      <c r="R78" s="87">
        <v>880.39117647</v>
      </c>
      <c r="S78" s="110">
        <v>13.918670055</v>
      </c>
      <c r="T78" s="109">
        <v>10.804024238</v>
      </c>
      <c r="U78" s="60">
        <v>2536</v>
      </c>
      <c r="V78" s="60">
        <v>144</v>
      </c>
      <c r="W78" s="61">
        <v>3.9512819327000002</v>
      </c>
      <c r="X78" s="60">
        <v>15.986369313999999</v>
      </c>
      <c r="Y78" s="49">
        <v>127</v>
      </c>
      <c r="Z78" s="64">
        <v>7.1970000000000001</v>
      </c>
      <c r="AA78" s="64">
        <v>4.5555641399999999E-2</v>
      </c>
      <c r="AB78" s="65">
        <v>8.2278207109999997</v>
      </c>
      <c r="AC78" s="62">
        <v>2508</v>
      </c>
      <c r="AD78" s="63">
        <v>35.343141946000003</v>
      </c>
      <c r="AE78" s="64">
        <v>-1.0982974649999999</v>
      </c>
      <c r="AF78" s="65">
        <v>13.605735308</v>
      </c>
    </row>
    <row r="79" spans="1:32" x14ac:dyDescent="0.2">
      <c r="A79" s="26" t="s">
        <v>2</v>
      </c>
      <c r="B79" s="49">
        <v>1997</v>
      </c>
      <c r="C79" s="50">
        <v>0.44659641729999999</v>
      </c>
      <c r="D79" s="51">
        <v>2752</v>
      </c>
      <c r="E79" s="53">
        <v>6275.7739825999997</v>
      </c>
      <c r="F79" s="78">
        <v>4355</v>
      </c>
      <c r="G79" s="52">
        <v>144.46437427999999</v>
      </c>
      <c r="H79" s="53">
        <v>32.165804133000002</v>
      </c>
      <c r="I79" s="54">
        <v>349</v>
      </c>
      <c r="J79" s="56">
        <v>255.53868195000001</v>
      </c>
      <c r="K79" s="55">
        <v>2.9044928702999999</v>
      </c>
      <c r="L79" s="56">
        <v>16.208831877000001</v>
      </c>
      <c r="M79" s="57">
        <v>346</v>
      </c>
      <c r="N79" s="81">
        <v>234.2283237</v>
      </c>
      <c r="O79" s="58">
        <v>3.0776437601</v>
      </c>
      <c r="P79" s="59">
        <v>23.958293726000001</v>
      </c>
      <c r="Q79" s="87">
        <v>353</v>
      </c>
      <c r="R79" s="87">
        <v>901.76487252000004</v>
      </c>
      <c r="S79" s="110">
        <v>14.874025078000001</v>
      </c>
      <c r="T79" s="109">
        <v>11.568923720000001</v>
      </c>
      <c r="U79" s="60">
        <v>2752</v>
      </c>
      <c r="V79" s="60">
        <v>146</v>
      </c>
      <c r="W79" s="61">
        <v>3.9015433433000002</v>
      </c>
      <c r="X79" s="60">
        <v>16.498584271999999</v>
      </c>
      <c r="Y79" s="49">
        <v>167</v>
      </c>
      <c r="Z79" s="64">
        <v>7.383</v>
      </c>
      <c r="AA79" s="64">
        <v>5.2120535699999998E-2</v>
      </c>
      <c r="AB79" s="65">
        <v>9.5268887363000001</v>
      </c>
      <c r="AC79" s="62">
        <v>2728</v>
      </c>
      <c r="AD79" s="63">
        <v>37.189332845000003</v>
      </c>
      <c r="AE79" s="64">
        <v>-1.264812558</v>
      </c>
      <c r="AF79" s="65">
        <v>14.008266782</v>
      </c>
    </row>
    <row r="80" spans="1:32" x14ac:dyDescent="0.2">
      <c r="A80" s="26" t="s">
        <v>2</v>
      </c>
      <c r="B80" s="49">
        <v>1998</v>
      </c>
      <c r="C80" s="50">
        <v>0.44277497319999998</v>
      </c>
      <c r="D80" s="51">
        <v>3037</v>
      </c>
      <c r="E80" s="53">
        <v>6326.6509714000003</v>
      </c>
      <c r="F80" s="78">
        <v>4777</v>
      </c>
      <c r="G80" s="52">
        <v>170.35592002999999</v>
      </c>
      <c r="H80" s="53">
        <v>33.034027004000002</v>
      </c>
      <c r="I80" s="54">
        <v>388</v>
      </c>
      <c r="J80" s="56">
        <v>256.31185567</v>
      </c>
      <c r="K80" s="55">
        <v>3.2055181304000002</v>
      </c>
      <c r="L80" s="56">
        <v>17.039583316000002</v>
      </c>
      <c r="M80" s="57">
        <v>387</v>
      </c>
      <c r="N80" s="81">
        <v>233.98708009999999</v>
      </c>
      <c r="O80" s="58">
        <v>3.8134431651999998</v>
      </c>
      <c r="P80" s="59">
        <v>24.771842159999999</v>
      </c>
      <c r="Q80" s="87">
        <v>396</v>
      </c>
      <c r="R80" s="87">
        <v>904.88383838000004</v>
      </c>
      <c r="S80" s="110">
        <v>16.621630428</v>
      </c>
      <c r="T80" s="109">
        <v>12.016141512000001</v>
      </c>
      <c r="U80" s="60">
        <v>3037</v>
      </c>
      <c r="V80" s="60">
        <v>145</v>
      </c>
      <c r="W80" s="61">
        <v>3.5610548806</v>
      </c>
      <c r="X80" s="60">
        <v>17.319369711</v>
      </c>
      <c r="Y80" s="49">
        <v>276</v>
      </c>
      <c r="Z80" s="64">
        <v>7.3129999999999997</v>
      </c>
      <c r="AA80" s="64">
        <v>5.1670796499999998E-2</v>
      </c>
      <c r="AB80" s="65">
        <v>10.887345133</v>
      </c>
      <c r="AC80" s="62">
        <v>3005</v>
      </c>
      <c r="AD80" s="63">
        <v>36.878236272999999</v>
      </c>
      <c r="AE80" s="64">
        <v>-1.4412762830000001</v>
      </c>
      <c r="AF80" s="65">
        <v>14.815436353999999</v>
      </c>
    </row>
    <row r="81" spans="1:32" x14ac:dyDescent="0.2">
      <c r="A81" s="26" t="s">
        <v>2</v>
      </c>
      <c r="B81" s="49">
        <v>1999</v>
      </c>
      <c r="C81" s="50">
        <v>0.48455671810000001</v>
      </c>
      <c r="D81" s="51">
        <v>3306</v>
      </c>
      <c r="E81" s="53">
        <v>6380.2979431000003</v>
      </c>
      <c r="F81" s="78">
        <v>5326</v>
      </c>
      <c r="G81" s="52">
        <v>180.00743521999999</v>
      </c>
      <c r="H81" s="53">
        <v>32.230136311999999</v>
      </c>
      <c r="I81" s="54">
        <v>450</v>
      </c>
      <c r="J81" s="56">
        <v>254.70444444</v>
      </c>
      <c r="K81" s="55">
        <v>2.9647465186000002</v>
      </c>
      <c r="L81" s="56">
        <v>17.144301656</v>
      </c>
      <c r="M81" s="57">
        <v>450</v>
      </c>
      <c r="N81" s="81">
        <v>236.87777778</v>
      </c>
      <c r="O81" s="58">
        <v>4.1758727000000002</v>
      </c>
      <c r="P81" s="59">
        <v>24.381235824000001</v>
      </c>
      <c r="Q81" s="87">
        <v>456</v>
      </c>
      <c r="R81" s="87">
        <v>911.54605262999996</v>
      </c>
      <c r="S81" s="110">
        <v>15.807822558</v>
      </c>
      <c r="T81" s="109">
        <v>12.707833562999999</v>
      </c>
      <c r="U81" s="60">
        <v>3306</v>
      </c>
      <c r="V81" s="60">
        <v>146</v>
      </c>
      <c r="W81" s="61">
        <v>3.0056895192000002</v>
      </c>
      <c r="X81" s="60">
        <v>16.921106687000002</v>
      </c>
      <c r="Y81" s="49">
        <v>407</v>
      </c>
      <c r="Z81" s="64">
        <v>7.3730000000000002</v>
      </c>
      <c r="AA81" s="64">
        <v>5.2594261199999999E-2</v>
      </c>
      <c r="AB81" s="65">
        <v>12.399275944999999</v>
      </c>
      <c r="AC81" s="62">
        <v>3271</v>
      </c>
      <c r="AD81" s="63">
        <v>36.981381839999997</v>
      </c>
      <c r="AE81" s="64">
        <v>-1.6797978099999999</v>
      </c>
      <c r="AF81" s="65">
        <v>14.588017274</v>
      </c>
    </row>
    <row r="82" spans="1:32" x14ac:dyDescent="0.2">
      <c r="A82" s="26" t="s">
        <v>2</v>
      </c>
      <c r="B82" s="49">
        <v>2000</v>
      </c>
      <c r="C82" s="50">
        <v>0.4266239429</v>
      </c>
      <c r="D82" s="51">
        <v>3300</v>
      </c>
      <c r="E82" s="53">
        <v>6439.6736363999999</v>
      </c>
      <c r="F82" s="78">
        <v>5334</v>
      </c>
      <c r="G82" s="52">
        <v>189.16455192999999</v>
      </c>
      <c r="H82" s="53">
        <v>31.765298274999999</v>
      </c>
      <c r="I82" s="54">
        <v>476</v>
      </c>
      <c r="J82" s="56">
        <v>253.27941175999999</v>
      </c>
      <c r="K82" s="55">
        <v>3.7164169014000001</v>
      </c>
      <c r="L82" s="56">
        <v>16.852409389999998</v>
      </c>
      <c r="M82" s="57">
        <v>472</v>
      </c>
      <c r="N82" s="81">
        <v>233.76483051</v>
      </c>
      <c r="O82" s="58">
        <v>4.5900365579000004</v>
      </c>
      <c r="P82" s="59">
        <v>24.125854705999998</v>
      </c>
      <c r="Q82" s="87">
        <v>486</v>
      </c>
      <c r="R82" s="87">
        <v>891.80864197999995</v>
      </c>
      <c r="S82" s="110">
        <v>16.155839271000001</v>
      </c>
      <c r="T82" s="109">
        <v>12.264856676999999</v>
      </c>
      <c r="U82" s="60">
        <v>3300</v>
      </c>
      <c r="V82" s="60">
        <v>147</v>
      </c>
      <c r="W82" s="61">
        <v>2.8568169542000001</v>
      </c>
      <c r="X82" s="60">
        <v>16.709385783999998</v>
      </c>
      <c r="Y82" s="49">
        <v>463</v>
      </c>
      <c r="Z82" s="64">
        <v>7.2640000000000002</v>
      </c>
      <c r="AA82" s="64">
        <v>5.6433315800000002E-2</v>
      </c>
      <c r="AB82" s="65">
        <v>12.539588824000001</v>
      </c>
      <c r="AC82" s="62">
        <v>3254</v>
      </c>
      <c r="AD82" s="63">
        <v>37.271972955999999</v>
      </c>
      <c r="AE82" s="64">
        <v>-1.7135933839999999</v>
      </c>
      <c r="AF82" s="65">
        <v>14.499042664999999</v>
      </c>
    </row>
    <row r="83" spans="1:32" x14ac:dyDescent="0.2">
      <c r="A83" s="26" t="s">
        <v>2</v>
      </c>
      <c r="B83" s="49">
        <v>2001</v>
      </c>
      <c r="C83" s="50">
        <v>0.46813981040000002</v>
      </c>
      <c r="D83" s="51">
        <v>3271</v>
      </c>
      <c r="E83" s="53">
        <v>6459.0596148000004</v>
      </c>
      <c r="F83" s="78">
        <v>5552</v>
      </c>
      <c r="G83" s="52">
        <v>186.16308176999999</v>
      </c>
      <c r="H83" s="53">
        <v>31.428558176999999</v>
      </c>
      <c r="I83" s="54">
        <v>493</v>
      </c>
      <c r="J83" s="56">
        <v>254.18661258</v>
      </c>
      <c r="K83" s="55">
        <v>3.6651500813000002</v>
      </c>
      <c r="L83" s="56">
        <v>16.685058154</v>
      </c>
      <c r="M83" s="57">
        <v>493</v>
      </c>
      <c r="N83" s="81">
        <v>233.79716024000001</v>
      </c>
      <c r="O83" s="58">
        <v>4.533491443</v>
      </c>
      <c r="P83" s="59">
        <v>23.842758241999999</v>
      </c>
      <c r="Q83" s="87">
        <v>497</v>
      </c>
      <c r="R83" s="87">
        <v>900.20120724000003</v>
      </c>
      <c r="S83" s="110">
        <v>14.748286081</v>
      </c>
      <c r="T83" s="109">
        <v>11.869777862999999</v>
      </c>
      <c r="U83" s="60">
        <v>3271</v>
      </c>
      <c r="V83" s="60">
        <v>149</v>
      </c>
      <c r="W83" s="61">
        <v>3.4262188794999999</v>
      </c>
      <c r="X83" s="60">
        <v>16.599473247999999</v>
      </c>
      <c r="Y83" s="49">
        <v>536</v>
      </c>
      <c r="Z83" s="64">
        <v>7.399</v>
      </c>
      <c r="AA83" s="64">
        <v>5.7711651900000001E-2</v>
      </c>
      <c r="AB83" s="65">
        <v>12.720747296000001</v>
      </c>
      <c r="AC83" s="62">
        <v>3236</v>
      </c>
      <c r="AD83" s="63">
        <v>36.499845487999998</v>
      </c>
      <c r="AE83" s="64">
        <v>-1.8137066909999999</v>
      </c>
      <c r="AF83" s="65">
        <v>14.419912097999999</v>
      </c>
    </row>
    <row r="84" spans="1:32" x14ac:dyDescent="0.2">
      <c r="A84" s="26" t="s">
        <v>2</v>
      </c>
      <c r="B84" s="49">
        <v>2002</v>
      </c>
      <c r="C84" s="50">
        <v>0.45680038319999999</v>
      </c>
      <c r="D84" s="51">
        <v>3419</v>
      </c>
      <c r="E84" s="53">
        <v>6488.3805205999997</v>
      </c>
      <c r="F84" s="78">
        <v>5944</v>
      </c>
      <c r="G84" s="52">
        <v>198.46751850999999</v>
      </c>
      <c r="H84" s="53">
        <v>30.962519347000001</v>
      </c>
      <c r="I84" s="54">
        <v>454</v>
      </c>
      <c r="J84" s="56">
        <v>256.48237884999998</v>
      </c>
      <c r="K84" s="55">
        <v>3.4378905011000001</v>
      </c>
      <c r="L84" s="56">
        <v>16.753988358000001</v>
      </c>
      <c r="M84" s="57">
        <v>453</v>
      </c>
      <c r="N84" s="81">
        <v>237.92715232</v>
      </c>
      <c r="O84" s="58">
        <v>4.3293438236000004</v>
      </c>
      <c r="P84" s="59">
        <v>23.744405251</v>
      </c>
      <c r="Q84" s="87">
        <v>461</v>
      </c>
      <c r="R84" s="87">
        <v>916.99783079999997</v>
      </c>
      <c r="S84" s="110">
        <v>16.261592259</v>
      </c>
      <c r="T84" s="109">
        <v>12.345936464999999</v>
      </c>
      <c r="U84" s="60">
        <v>3419</v>
      </c>
      <c r="V84" s="60">
        <v>151</v>
      </c>
      <c r="W84" s="61">
        <v>3.8491836699999999</v>
      </c>
      <c r="X84" s="60">
        <v>16.605184343000001</v>
      </c>
      <c r="Y84" s="49">
        <v>627</v>
      </c>
      <c r="Z84" s="64">
        <v>7.3579999999999997</v>
      </c>
      <c r="AA84" s="64">
        <v>3.2873187599999999E-2</v>
      </c>
      <c r="AB84" s="65">
        <v>13.845132336000001</v>
      </c>
      <c r="AC84" s="62">
        <v>3399</v>
      </c>
      <c r="AD84" s="63">
        <v>37.404883789000003</v>
      </c>
      <c r="AE84" s="64">
        <v>-2.033955068</v>
      </c>
      <c r="AF84" s="65">
        <v>14.420859071000001</v>
      </c>
    </row>
    <row r="85" spans="1:32" x14ac:dyDescent="0.2">
      <c r="A85" s="26" t="s">
        <v>2</v>
      </c>
      <c r="B85" s="49">
        <v>2003</v>
      </c>
      <c r="C85" s="50">
        <v>0.49504257439999999</v>
      </c>
      <c r="D85" s="51">
        <v>3623</v>
      </c>
      <c r="E85" s="53">
        <v>6578.6491857999999</v>
      </c>
      <c r="F85" s="78">
        <v>6396</v>
      </c>
      <c r="G85" s="52">
        <v>197.07449811999999</v>
      </c>
      <c r="H85" s="53">
        <v>30.464424171000001</v>
      </c>
      <c r="I85" s="54">
        <v>440</v>
      </c>
      <c r="J85" s="56">
        <v>254.76363635999999</v>
      </c>
      <c r="K85" s="55">
        <v>3.8680444479</v>
      </c>
      <c r="L85" s="56">
        <v>16.324445265000001</v>
      </c>
      <c r="M85" s="57">
        <v>439</v>
      </c>
      <c r="N85" s="81">
        <v>237.53075171</v>
      </c>
      <c r="O85" s="58">
        <v>4.4544161189000002</v>
      </c>
      <c r="P85" s="59">
        <v>23.406094678999999</v>
      </c>
      <c r="Q85" s="87">
        <v>441</v>
      </c>
      <c r="R85" s="87">
        <v>910.59637187999999</v>
      </c>
      <c r="S85" s="110">
        <v>16.848082954999999</v>
      </c>
      <c r="T85" s="109">
        <v>11.768524091</v>
      </c>
      <c r="U85" s="60">
        <v>3623</v>
      </c>
      <c r="V85" s="60">
        <v>149</v>
      </c>
      <c r="W85" s="61">
        <v>3.6052045704000002</v>
      </c>
      <c r="X85" s="60">
        <v>16.235079511999999</v>
      </c>
      <c r="Y85" s="49">
        <v>759</v>
      </c>
      <c r="Z85" s="64">
        <v>7.3250000000000002</v>
      </c>
      <c r="AA85" s="64">
        <v>2.1616808500000001E-2</v>
      </c>
      <c r="AB85" s="65">
        <v>13.98687234</v>
      </c>
      <c r="AC85" s="62">
        <v>3583</v>
      </c>
      <c r="AD85" s="63">
        <v>36.927658387000001</v>
      </c>
      <c r="AE85" s="64">
        <v>-1.9596640430000001</v>
      </c>
      <c r="AF85" s="65">
        <v>14.148097291999999</v>
      </c>
    </row>
    <row r="86" spans="1:32" x14ac:dyDescent="0.2">
      <c r="A86" s="26" t="s">
        <v>2</v>
      </c>
      <c r="B86" s="49">
        <v>2004</v>
      </c>
      <c r="C86" s="50">
        <v>0.5622082236</v>
      </c>
      <c r="D86" s="51">
        <v>3472</v>
      </c>
      <c r="E86" s="53">
        <v>6674.7865782999997</v>
      </c>
      <c r="F86" s="78">
        <v>6224</v>
      </c>
      <c r="G86" s="52">
        <v>200.08572461</v>
      </c>
      <c r="H86" s="53">
        <v>31.205254498999999</v>
      </c>
      <c r="I86" s="54">
        <v>541</v>
      </c>
      <c r="J86" s="56">
        <v>250.69685767000001</v>
      </c>
      <c r="K86" s="55">
        <v>3.8066033897999998</v>
      </c>
      <c r="L86" s="56">
        <v>17.313637933999999</v>
      </c>
      <c r="M86" s="57">
        <v>539</v>
      </c>
      <c r="N86" s="81">
        <v>240.84601112999999</v>
      </c>
      <c r="O86" s="58">
        <v>4.5260824625999998</v>
      </c>
      <c r="P86" s="59">
        <v>24.04898055</v>
      </c>
      <c r="Q86" s="87">
        <v>542</v>
      </c>
      <c r="R86" s="87">
        <v>911.61254613000006</v>
      </c>
      <c r="S86" s="110">
        <v>17.270783021</v>
      </c>
      <c r="T86" s="109">
        <v>11.979269239000001</v>
      </c>
      <c r="U86" s="60">
        <v>3472</v>
      </c>
      <c r="V86" s="60">
        <v>149</v>
      </c>
      <c r="W86" s="61">
        <v>3.2874694337000001</v>
      </c>
      <c r="X86" s="60">
        <v>16.960006435</v>
      </c>
      <c r="Y86" s="49">
        <v>815</v>
      </c>
      <c r="Z86" s="64">
        <v>7.1379999999999999</v>
      </c>
      <c r="AA86" s="64">
        <v>3.0708754200000001E-2</v>
      </c>
      <c r="AB86" s="65">
        <v>14.743497475</v>
      </c>
      <c r="AC86" s="62">
        <v>3437</v>
      </c>
      <c r="AD86" s="63">
        <v>37.659412277999998</v>
      </c>
      <c r="AE86" s="64">
        <v>-2.1449746119999999</v>
      </c>
      <c r="AF86" s="65">
        <v>14.813718435</v>
      </c>
    </row>
    <row r="87" spans="1:32" x14ac:dyDescent="0.2">
      <c r="A87" s="26" t="s">
        <v>2</v>
      </c>
      <c r="B87" s="49">
        <v>2005</v>
      </c>
      <c r="C87" s="50">
        <v>0.45441166869999999</v>
      </c>
      <c r="D87" s="51">
        <v>3635</v>
      </c>
      <c r="E87" s="53">
        <v>6570.5158184000002</v>
      </c>
      <c r="F87" s="78">
        <v>6568</v>
      </c>
      <c r="G87" s="52">
        <v>200.72287607000001</v>
      </c>
      <c r="H87" s="53">
        <v>30.061503806000001</v>
      </c>
      <c r="I87" s="54">
        <v>386</v>
      </c>
      <c r="J87" s="56">
        <v>252.63989637</v>
      </c>
      <c r="K87" s="55">
        <v>3.9969537545999998</v>
      </c>
      <c r="L87" s="56">
        <v>15.991268162000001</v>
      </c>
      <c r="M87" s="57">
        <v>387</v>
      </c>
      <c r="N87" s="81">
        <v>242.40826873</v>
      </c>
      <c r="O87" s="58">
        <v>4.7575976240999998</v>
      </c>
      <c r="P87" s="59">
        <v>23.165948523000001</v>
      </c>
      <c r="Q87" s="87">
        <v>389</v>
      </c>
      <c r="R87" s="87">
        <v>914.95886888999996</v>
      </c>
      <c r="S87" s="110">
        <v>18.346634438999999</v>
      </c>
      <c r="T87" s="109">
        <v>11.210719990999999</v>
      </c>
      <c r="U87" s="60">
        <v>3635</v>
      </c>
      <c r="V87" s="60">
        <v>151</v>
      </c>
      <c r="W87" s="61">
        <v>3.2164433445</v>
      </c>
      <c r="X87" s="60">
        <v>16.079043710000001</v>
      </c>
      <c r="Y87" s="49">
        <v>794</v>
      </c>
      <c r="Z87" s="64">
        <v>7.19</v>
      </c>
      <c r="AA87" s="64">
        <v>8.3351151000000002E-3</v>
      </c>
      <c r="AB87" s="65">
        <v>14.366714637999999</v>
      </c>
      <c r="AC87" s="62">
        <v>3610</v>
      </c>
      <c r="AD87" s="63">
        <v>36.303822715000003</v>
      </c>
      <c r="AE87" s="64">
        <v>-1.8206843720000001</v>
      </c>
      <c r="AF87" s="65">
        <v>14.141019010999999</v>
      </c>
    </row>
    <row r="88" spans="1:32" x14ac:dyDescent="0.2">
      <c r="A88" s="26" t="s">
        <v>2</v>
      </c>
      <c r="B88" s="49">
        <v>2006</v>
      </c>
      <c r="C88" s="50">
        <v>0.469604837</v>
      </c>
      <c r="D88" s="51">
        <v>3641</v>
      </c>
      <c r="E88" s="53">
        <v>6755.9071684</v>
      </c>
      <c r="F88" s="78">
        <v>6800</v>
      </c>
      <c r="G88" s="52">
        <v>220.86431618</v>
      </c>
      <c r="H88" s="53">
        <v>30.480327205999998</v>
      </c>
      <c r="I88" s="54">
        <v>358</v>
      </c>
      <c r="J88" s="56">
        <v>255.12290503</v>
      </c>
      <c r="K88" s="55">
        <v>3.9768540899000002</v>
      </c>
      <c r="L88" s="56">
        <v>16.750652321</v>
      </c>
      <c r="M88" s="57">
        <v>359</v>
      </c>
      <c r="N88" s="81">
        <v>249.27855152999999</v>
      </c>
      <c r="O88" s="58">
        <v>5.3323078281000003</v>
      </c>
      <c r="P88" s="59">
        <v>23.809554737999999</v>
      </c>
      <c r="Q88" s="87">
        <v>360</v>
      </c>
      <c r="R88" s="87">
        <v>933.82500000000005</v>
      </c>
      <c r="S88" s="110">
        <v>20.193718849</v>
      </c>
      <c r="T88" s="109">
        <v>11.214325595</v>
      </c>
      <c r="U88" s="60">
        <v>3641</v>
      </c>
      <c r="V88" s="60">
        <v>150</v>
      </c>
      <c r="W88" s="61">
        <v>2.6877076832000002</v>
      </c>
      <c r="X88" s="60">
        <v>16.665680748</v>
      </c>
      <c r="Y88" s="49">
        <v>812</v>
      </c>
      <c r="Z88" s="64">
        <v>7.1929999999999996</v>
      </c>
      <c r="AA88" s="64">
        <v>1.8380223099999999E-2</v>
      </c>
      <c r="AB88" s="65">
        <v>14.754830781000001</v>
      </c>
      <c r="AC88" s="62">
        <v>3616</v>
      </c>
      <c r="AD88" s="63">
        <v>36.265790928999998</v>
      </c>
      <c r="AE88" s="64">
        <v>-0.95924804399999997</v>
      </c>
      <c r="AF88" s="65">
        <v>14.461257611000001</v>
      </c>
    </row>
    <row r="89" spans="1:32" x14ac:dyDescent="0.2">
      <c r="A89" s="26" t="s">
        <v>2</v>
      </c>
      <c r="B89" s="49">
        <v>2007</v>
      </c>
      <c r="C89" s="50">
        <v>0.46984688889999998</v>
      </c>
      <c r="D89" s="51">
        <v>3427</v>
      </c>
      <c r="E89" s="53">
        <v>6911.7642253000004</v>
      </c>
      <c r="F89" s="78">
        <v>6630</v>
      </c>
      <c r="G89" s="52">
        <v>242.33506033</v>
      </c>
      <c r="H89" s="53">
        <v>29.512617798000001</v>
      </c>
      <c r="I89" s="54">
        <v>338</v>
      </c>
      <c r="J89" s="56">
        <v>259.55621301999997</v>
      </c>
      <c r="K89" s="55">
        <v>4.8824083206999997</v>
      </c>
      <c r="L89" s="56">
        <v>15.929481694</v>
      </c>
      <c r="M89" s="57">
        <v>340</v>
      </c>
      <c r="N89" s="81">
        <v>244.29411765</v>
      </c>
      <c r="O89" s="58">
        <v>5.7049957736000003</v>
      </c>
      <c r="P89" s="59">
        <v>22.887478038000001</v>
      </c>
      <c r="Q89" s="87">
        <v>340</v>
      </c>
      <c r="R89" s="87">
        <v>928.00294117999999</v>
      </c>
      <c r="S89" s="110">
        <v>21.415746556999999</v>
      </c>
      <c r="T89" s="109">
        <v>10.464173895</v>
      </c>
      <c r="U89" s="60">
        <v>3427</v>
      </c>
      <c r="V89" s="60">
        <v>149</v>
      </c>
      <c r="W89" s="61">
        <v>2.7045860507000001</v>
      </c>
      <c r="X89" s="60">
        <v>15.766145681999999</v>
      </c>
      <c r="Y89" s="49">
        <v>753</v>
      </c>
      <c r="Z89" s="64">
        <v>6.9870000000000001</v>
      </c>
      <c r="AA89" s="64">
        <v>-1.6340479000000002E-2</v>
      </c>
      <c r="AB89" s="65">
        <v>14.298947574</v>
      </c>
      <c r="AC89" s="62">
        <v>3407</v>
      </c>
      <c r="AD89" s="63">
        <v>33.940328735000001</v>
      </c>
      <c r="AE89" s="64">
        <v>-2.1870366780000001</v>
      </c>
      <c r="AF89" s="65">
        <v>13.539571446</v>
      </c>
    </row>
    <row r="90" spans="1:32" x14ac:dyDescent="0.2">
      <c r="A90" s="26" t="s">
        <v>2</v>
      </c>
      <c r="B90" s="49">
        <v>2008</v>
      </c>
      <c r="C90" s="50">
        <v>0.45947498320000002</v>
      </c>
      <c r="D90" s="51">
        <v>3285</v>
      </c>
      <c r="E90" s="53">
        <v>6957.0392694000002</v>
      </c>
      <c r="F90" s="78">
        <v>6500</v>
      </c>
      <c r="G90" s="52">
        <v>208.43522153999999</v>
      </c>
      <c r="H90" s="53">
        <v>28.962806462</v>
      </c>
      <c r="I90" s="54">
        <v>357</v>
      </c>
      <c r="J90" s="56">
        <v>252.96358542999999</v>
      </c>
      <c r="K90" s="55">
        <v>3.9728533313000001</v>
      </c>
      <c r="L90" s="56">
        <v>15.856987508</v>
      </c>
      <c r="M90" s="57">
        <v>362</v>
      </c>
      <c r="N90" s="81">
        <v>250.06077347999999</v>
      </c>
      <c r="O90" s="58">
        <v>4.9666949360999997</v>
      </c>
      <c r="P90" s="59">
        <v>22.59959843</v>
      </c>
      <c r="Q90" s="87">
        <v>362</v>
      </c>
      <c r="R90" s="87">
        <v>935.58287293000001</v>
      </c>
      <c r="S90" s="110">
        <v>22.620501866000001</v>
      </c>
      <c r="T90" s="109">
        <v>10.368956657</v>
      </c>
      <c r="U90" s="60">
        <v>3285</v>
      </c>
      <c r="V90" s="60">
        <v>146</v>
      </c>
      <c r="W90" s="61">
        <v>2.0336075443000001</v>
      </c>
      <c r="X90" s="60">
        <v>15.521656504999999</v>
      </c>
      <c r="Y90" s="49">
        <v>736</v>
      </c>
      <c r="Z90" s="64">
        <v>6.9669999999999996</v>
      </c>
      <c r="AA90" s="64">
        <v>-3.8656945999999998E-2</v>
      </c>
      <c r="AB90" s="65">
        <v>14.412197043999999</v>
      </c>
      <c r="AC90" s="62">
        <v>3245</v>
      </c>
      <c r="AD90" s="63">
        <v>30.178181817999999</v>
      </c>
      <c r="AE90" s="64">
        <v>-4.372170916</v>
      </c>
      <c r="AF90" s="65">
        <v>13.045787081</v>
      </c>
    </row>
    <row r="91" spans="1:32" x14ac:dyDescent="0.2">
      <c r="A91" s="26" t="s">
        <v>2</v>
      </c>
      <c r="B91" s="49">
        <v>2009</v>
      </c>
      <c r="C91" s="50">
        <v>0.48309491059999998</v>
      </c>
      <c r="D91" s="51">
        <v>2921</v>
      </c>
      <c r="E91" s="53">
        <v>6991.9116740999998</v>
      </c>
      <c r="F91" s="78">
        <v>6181</v>
      </c>
      <c r="G91" s="52">
        <v>216.50003559000001</v>
      </c>
      <c r="H91" s="53">
        <v>28.274621097000001</v>
      </c>
      <c r="I91" s="54">
        <v>384</v>
      </c>
      <c r="J91" s="56">
        <v>258.75260416999998</v>
      </c>
      <c r="K91" s="55">
        <v>4.0591873582</v>
      </c>
      <c r="L91" s="56">
        <v>15.833823825</v>
      </c>
      <c r="M91" s="57">
        <v>388</v>
      </c>
      <c r="N91" s="81">
        <v>254.63659794</v>
      </c>
      <c r="O91" s="58">
        <v>5.0479409290000001</v>
      </c>
      <c r="P91" s="59">
        <v>22.024513513999999</v>
      </c>
      <c r="Q91" s="87">
        <v>387</v>
      </c>
      <c r="R91" s="87">
        <v>957.03875969000001</v>
      </c>
      <c r="S91" s="110">
        <v>19.511575949000001</v>
      </c>
      <c r="T91" s="109">
        <v>10.024307595</v>
      </c>
      <c r="U91" s="60">
        <v>2921</v>
      </c>
      <c r="V91" s="60">
        <v>144</v>
      </c>
      <c r="W91" s="61">
        <v>1.5859621114</v>
      </c>
      <c r="X91" s="60">
        <v>15.039483323000001</v>
      </c>
      <c r="Y91" s="49">
        <v>752</v>
      </c>
      <c r="Z91" s="64">
        <v>6.8220000000000001</v>
      </c>
      <c r="AA91" s="64">
        <v>-3.8893303999999997E-2</v>
      </c>
      <c r="AB91" s="65">
        <v>14.401331182</v>
      </c>
      <c r="AC91" s="62">
        <v>2875</v>
      </c>
      <c r="AD91" s="63">
        <v>26.461669565000001</v>
      </c>
      <c r="AE91" s="64">
        <v>-6.0943527980000001</v>
      </c>
      <c r="AF91" s="65">
        <v>12.316448926</v>
      </c>
    </row>
    <row r="92" spans="1:32" x14ac:dyDescent="0.2">
      <c r="A92" s="26" t="s">
        <v>2</v>
      </c>
      <c r="B92" s="49">
        <v>2010</v>
      </c>
      <c r="C92" s="50">
        <v>0.60039041820000005</v>
      </c>
      <c r="D92" s="51">
        <v>2811</v>
      </c>
      <c r="E92" s="53">
        <v>7225.5563855999999</v>
      </c>
      <c r="F92" s="78">
        <v>5913</v>
      </c>
      <c r="G92" s="52">
        <v>262.00251987000001</v>
      </c>
      <c r="H92" s="53">
        <v>27.787747166999999</v>
      </c>
      <c r="I92" s="54">
        <v>317</v>
      </c>
      <c r="J92" s="56">
        <v>252.3785489</v>
      </c>
      <c r="K92" s="55">
        <v>4.1619971133</v>
      </c>
      <c r="L92" s="56">
        <v>15.562996434</v>
      </c>
      <c r="M92" s="57">
        <v>318</v>
      </c>
      <c r="N92" s="81">
        <v>249.55345912000001</v>
      </c>
      <c r="O92" s="58">
        <v>6.1794233502999996</v>
      </c>
      <c r="P92" s="59">
        <v>21.734773266000001</v>
      </c>
      <c r="Q92" s="87">
        <v>317</v>
      </c>
      <c r="R92" s="87">
        <v>942.85173501999998</v>
      </c>
      <c r="S92" s="110">
        <v>21.060594322</v>
      </c>
      <c r="T92" s="109">
        <v>9.1054710830999994</v>
      </c>
      <c r="U92" s="60">
        <v>2811</v>
      </c>
      <c r="V92" s="60">
        <v>140</v>
      </c>
      <c r="W92" s="61">
        <v>1.8207464455</v>
      </c>
      <c r="X92" s="60">
        <v>14.257212085000001</v>
      </c>
      <c r="Y92" s="49">
        <v>730</v>
      </c>
      <c r="Z92" s="64">
        <v>6.8570000000000002</v>
      </c>
      <c r="AA92" s="64">
        <v>-5.2281155000000003E-2</v>
      </c>
      <c r="AB92" s="65">
        <v>13.708361947</v>
      </c>
      <c r="AC92" s="62">
        <v>2748</v>
      </c>
      <c r="AD92" s="63">
        <v>23.353639009999998</v>
      </c>
      <c r="AE92" s="64">
        <v>-7.3044197659999996</v>
      </c>
      <c r="AF92" s="65">
        <v>11.265892104000001</v>
      </c>
    </row>
    <row r="93" spans="1:32" x14ac:dyDescent="0.2">
      <c r="A93" s="26" t="s">
        <v>2</v>
      </c>
      <c r="B93" s="49">
        <v>2011</v>
      </c>
      <c r="C93" s="50">
        <v>0.68682089310000005</v>
      </c>
      <c r="D93" s="51">
        <v>2043</v>
      </c>
      <c r="E93" s="53">
        <v>7274.2633382000004</v>
      </c>
      <c r="F93" s="78">
        <v>5144</v>
      </c>
      <c r="G93" s="52">
        <v>263.3726944</v>
      </c>
      <c r="H93" s="53">
        <v>25.159855753999999</v>
      </c>
      <c r="I93" s="54">
        <v>187</v>
      </c>
      <c r="J93" s="56">
        <v>252.50802139000001</v>
      </c>
      <c r="K93" s="55">
        <v>4.8387008962999998</v>
      </c>
      <c r="L93" s="56">
        <v>14.108491816000001</v>
      </c>
      <c r="M93" s="57">
        <v>187</v>
      </c>
      <c r="N93" s="81">
        <v>234.12834225</v>
      </c>
      <c r="O93" s="58">
        <v>6.0670303266000003</v>
      </c>
      <c r="P93" s="59">
        <v>19.822592146000002</v>
      </c>
      <c r="Q93" s="87">
        <v>187</v>
      </c>
      <c r="R93" s="87">
        <v>900.90909091000003</v>
      </c>
      <c r="S93" s="110">
        <v>19.897991210000001</v>
      </c>
      <c r="T93" s="109">
        <v>7.9090242887000004</v>
      </c>
      <c r="U93" s="60">
        <v>2043</v>
      </c>
      <c r="V93" s="60">
        <v>135</v>
      </c>
      <c r="W93" s="61">
        <v>1.5939789965</v>
      </c>
      <c r="X93" s="60">
        <v>12.669426487999999</v>
      </c>
      <c r="Y93" s="49">
        <v>462</v>
      </c>
      <c r="Z93" s="64">
        <v>6.6509999999999998</v>
      </c>
      <c r="AA93" s="64">
        <v>-5.8168346000000003E-2</v>
      </c>
      <c r="AB93" s="65">
        <v>12.299104544</v>
      </c>
      <c r="AC93" s="62">
        <v>1649</v>
      </c>
      <c r="AD93" s="63">
        <v>20.685081868000001</v>
      </c>
      <c r="AE93" s="64">
        <v>-8.2161189869999998</v>
      </c>
      <c r="AF93" s="65">
        <v>9.5959618888999998</v>
      </c>
    </row>
    <row r="94" spans="1:32" x14ac:dyDescent="0.2">
      <c r="A94" s="26" t="s">
        <v>2</v>
      </c>
      <c r="B94" s="49">
        <v>2012</v>
      </c>
      <c r="C94" s="50">
        <v>0.74592805490000003</v>
      </c>
      <c r="D94" s="51">
        <v>755</v>
      </c>
      <c r="E94" s="53">
        <v>7213.3496689000003</v>
      </c>
      <c r="F94" s="78">
        <v>4683</v>
      </c>
      <c r="G94" s="52">
        <v>253.82821909</v>
      </c>
      <c r="H94" s="53">
        <v>20.710901132</v>
      </c>
      <c r="I94" s="54">
        <v>97</v>
      </c>
      <c r="J94" s="56">
        <v>237.90721649</v>
      </c>
      <c r="K94" s="55">
        <v>4.4310769066000004</v>
      </c>
      <c r="L94" s="56">
        <v>12.286142674000001</v>
      </c>
      <c r="M94" s="57">
        <v>99</v>
      </c>
      <c r="N94" s="81">
        <v>222.71717172000001</v>
      </c>
      <c r="O94" s="58">
        <v>5.3021750000000001</v>
      </c>
      <c r="P94" s="59">
        <v>16.616806196999999</v>
      </c>
      <c r="Q94" s="87">
        <v>99</v>
      </c>
      <c r="R94" s="87">
        <v>845.55555556000002</v>
      </c>
      <c r="S94" s="110">
        <v>17.225653117</v>
      </c>
      <c r="T94" s="109">
        <v>6.9059095835999997</v>
      </c>
      <c r="U94" s="60">
        <v>755</v>
      </c>
      <c r="V94" s="60">
        <v>117</v>
      </c>
      <c r="W94" s="61">
        <v>1.5135178533</v>
      </c>
      <c r="X94" s="60">
        <v>10.767525551</v>
      </c>
      <c r="Y94" s="49">
        <v>265</v>
      </c>
      <c r="Z94" s="64">
        <v>6.6520000000000001</v>
      </c>
      <c r="AA94" s="64">
        <v>-7.5362333000000004E-2</v>
      </c>
      <c r="AB94" s="65">
        <v>10.752007647999999</v>
      </c>
      <c r="AC94" s="62">
        <v>57</v>
      </c>
      <c r="AD94" s="63">
        <v>19.759649122999999</v>
      </c>
      <c r="AE94" s="64">
        <v>-7.9776140160000004</v>
      </c>
      <c r="AF94" s="65">
        <v>8.9782678888999996</v>
      </c>
    </row>
    <row r="95" spans="1:32" x14ac:dyDescent="0.2">
      <c r="A95" s="26" t="s">
        <v>2</v>
      </c>
      <c r="B95" s="49">
        <v>2013</v>
      </c>
      <c r="C95" s="50">
        <v>0.78301286240000001</v>
      </c>
      <c r="F95" s="78">
        <v>4159</v>
      </c>
      <c r="G95" s="52">
        <v>245.61168549999999</v>
      </c>
      <c r="H95" s="53">
        <v>16.663299110000001</v>
      </c>
      <c r="S95" s="110"/>
      <c r="Y95" s="49"/>
      <c r="Z95" s="64"/>
      <c r="AA95" s="64"/>
      <c r="AB95" s="65"/>
    </row>
    <row r="96" spans="1:32" x14ac:dyDescent="0.2">
      <c r="A96" s="26" t="s">
        <v>2</v>
      </c>
      <c r="B96" s="49">
        <v>2014</v>
      </c>
      <c r="C96" s="50">
        <v>0.97236196320000001</v>
      </c>
      <c r="F96" s="78">
        <v>2754</v>
      </c>
      <c r="G96" s="52">
        <v>252.95213508000001</v>
      </c>
      <c r="H96" s="53">
        <v>15.279048656000001</v>
      </c>
      <c r="S96" s="110"/>
      <c r="Y96" s="49"/>
      <c r="Z96" s="64"/>
      <c r="AA96" s="64"/>
      <c r="AB96" s="65"/>
    </row>
    <row r="97" spans="1:32" x14ac:dyDescent="0.2">
      <c r="A97" s="26" t="s">
        <v>2</v>
      </c>
      <c r="B97" s="49">
        <v>2015</v>
      </c>
      <c r="C97" s="50">
        <v>0.94098591549999999</v>
      </c>
      <c r="F97" s="78">
        <v>67</v>
      </c>
      <c r="G97" s="52">
        <v>353.60701492999999</v>
      </c>
      <c r="H97" s="53">
        <v>16.023880597000002</v>
      </c>
      <c r="S97" s="110"/>
      <c r="Y97" s="49"/>
      <c r="Z97" s="64"/>
      <c r="AA97" s="64"/>
      <c r="AB97" s="65"/>
    </row>
    <row r="98" spans="1:32" x14ac:dyDescent="0.2">
      <c r="A98" s="26" t="s">
        <v>38</v>
      </c>
      <c r="B98" s="49">
        <v>1988</v>
      </c>
      <c r="C98" s="50">
        <v>0.29610526320000002</v>
      </c>
      <c r="D98" s="51">
        <v>60</v>
      </c>
      <c r="E98" s="53">
        <v>3838.6333332999998</v>
      </c>
      <c r="F98" s="78">
        <v>71</v>
      </c>
      <c r="G98" s="52">
        <v>-75.395633799999999</v>
      </c>
      <c r="H98" s="53">
        <v>35.166126761000001</v>
      </c>
      <c r="S98" s="110"/>
      <c r="U98" s="60">
        <v>60</v>
      </c>
      <c r="V98" s="60">
        <v>130</v>
      </c>
      <c r="W98" s="61">
        <v>0.62508450699999996</v>
      </c>
      <c r="X98" s="60">
        <v>16.657985915000001</v>
      </c>
      <c r="Y98" s="49"/>
      <c r="Z98" s="64"/>
      <c r="AA98" s="64"/>
      <c r="AB98" s="65"/>
      <c r="AC98" s="62">
        <v>58</v>
      </c>
      <c r="AD98" s="63">
        <v>45.739655171999999</v>
      </c>
      <c r="AE98" s="64">
        <v>-0.29249999999999998</v>
      </c>
      <c r="AF98" s="65">
        <v>11.512571428999999</v>
      </c>
    </row>
    <row r="99" spans="1:32" x14ac:dyDescent="0.2">
      <c r="A99" s="26" t="s">
        <v>38</v>
      </c>
      <c r="B99" s="49">
        <v>1989</v>
      </c>
      <c r="C99" s="50">
        <v>0</v>
      </c>
      <c r="F99" s="78">
        <v>58</v>
      </c>
      <c r="G99" s="52">
        <v>-5.2246551720000003</v>
      </c>
      <c r="H99" s="53">
        <v>31.679517240999999</v>
      </c>
      <c r="S99" s="110"/>
      <c r="Y99" s="49"/>
      <c r="Z99" s="64"/>
      <c r="AA99" s="64"/>
      <c r="AB99" s="65"/>
    </row>
    <row r="100" spans="1:32" x14ac:dyDescent="0.2">
      <c r="A100" s="26" t="s">
        <v>38</v>
      </c>
      <c r="B100" s="49">
        <v>1990</v>
      </c>
      <c r="C100" s="50">
        <v>6.7586206999999997E-3</v>
      </c>
      <c r="D100" s="51">
        <v>69</v>
      </c>
      <c r="E100" s="53">
        <v>4332.7536232000002</v>
      </c>
      <c r="F100" s="78">
        <v>82</v>
      </c>
      <c r="G100" s="52">
        <v>-33.002317069999997</v>
      </c>
      <c r="H100" s="53">
        <v>31.159475610000001</v>
      </c>
      <c r="S100" s="110"/>
      <c r="U100" s="60">
        <v>69</v>
      </c>
      <c r="V100" s="60">
        <v>132</v>
      </c>
      <c r="W100" s="61">
        <v>1.522</v>
      </c>
      <c r="X100" s="60">
        <v>12.663780488</v>
      </c>
      <c r="Y100" s="49"/>
      <c r="Z100" s="64"/>
      <c r="AA100" s="64"/>
      <c r="AB100" s="65"/>
      <c r="AC100" s="62">
        <v>69</v>
      </c>
      <c r="AD100" s="63">
        <v>50.576811593999999</v>
      </c>
      <c r="AE100" s="64">
        <v>0.23490243899999999</v>
      </c>
      <c r="AF100" s="65">
        <v>9.4401951220000004</v>
      </c>
    </row>
    <row r="101" spans="1:32" x14ac:dyDescent="0.2">
      <c r="A101" s="26" t="s">
        <v>38</v>
      </c>
      <c r="B101" s="49">
        <v>1991</v>
      </c>
      <c r="C101" s="50">
        <v>0</v>
      </c>
      <c r="D101" s="51">
        <v>83</v>
      </c>
      <c r="E101" s="53">
        <v>4315.6746988000004</v>
      </c>
      <c r="F101" s="78">
        <v>105</v>
      </c>
      <c r="G101" s="52">
        <v>-38.363333330000003</v>
      </c>
      <c r="H101" s="53">
        <v>33.161428571000002</v>
      </c>
      <c r="S101" s="110"/>
      <c r="U101" s="60">
        <v>83</v>
      </c>
      <c r="V101" s="60">
        <v>129</v>
      </c>
      <c r="W101" s="61">
        <v>1.8815809524</v>
      </c>
      <c r="X101" s="60">
        <v>14.803657143000001</v>
      </c>
      <c r="Y101" s="49"/>
      <c r="Z101" s="64"/>
      <c r="AA101" s="64"/>
      <c r="AB101" s="65"/>
      <c r="AC101" s="62">
        <v>82</v>
      </c>
      <c r="AD101" s="63">
        <v>36.197560975999998</v>
      </c>
      <c r="AE101" s="64">
        <v>6.4171428599999997E-2</v>
      </c>
      <c r="AF101" s="65">
        <v>11.88247619</v>
      </c>
    </row>
    <row r="102" spans="1:32" x14ac:dyDescent="0.2">
      <c r="A102" s="26" t="s">
        <v>38</v>
      </c>
      <c r="B102" s="49">
        <v>1992</v>
      </c>
      <c r="C102" s="50">
        <v>0.11276150629999999</v>
      </c>
      <c r="D102" s="51">
        <v>115</v>
      </c>
      <c r="E102" s="53">
        <v>4748.3478261</v>
      </c>
      <c r="F102" s="78">
        <v>153</v>
      </c>
      <c r="G102" s="52">
        <v>-32.277843140000002</v>
      </c>
      <c r="H102" s="53">
        <v>33.443901961000002</v>
      </c>
      <c r="S102" s="110"/>
      <c r="U102" s="60">
        <v>115</v>
      </c>
      <c r="V102" s="60">
        <v>128</v>
      </c>
      <c r="W102" s="61">
        <v>0.88186928099999995</v>
      </c>
      <c r="X102" s="60">
        <v>16.529555555999998</v>
      </c>
      <c r="Y102" s="49"/>
      <c r="Z102" s="64"/>
      <c r="AA102" s="64"/>
      <c r="AB102" s="65"/>
      <c r="AC102" s="62">
        <v>115</v>
      </c>
      <c r="AD102" s="63">
        <v>39.86</v>
      </c>
      <c r="AE102" s="64">
        <v>-5.4941176000000001E-2</v>
      </c>
      <c r="AF102" s="65">
        <v>13.917895424999999</v>
      </c>
    </row>
    <row r="103" spans="1:32" x14ac:dyDescent="0.2">
      <c r="A103" s="26" t="s">
        <v>38</v>
      </c>
      <c r="B103" s="49">
        <v>1993</v>
      </c>
      <c r="C103" s="50">
        <v>8.4670329700000005E-2</v>
      </c>
      <c r="D103" s="51">
        <v>214</v>
      </c>
      <c r="E103" s="53">
        <v>5013.3691589</v>
      </c>
      <c r="F103" s="78">
        <v>258</v>
      </c>
      <c r="G103" s="52">
        <v>24.169379845000002</v>
      </c>
      <c r="H103" s="53">
        <v>32.326050387999999</v>
      </c>
      <c r="S103" s="110"/>
      <c r="U103" s="60">
        <v>214</v>
      </c>
      <c r="V103" s="60">
        <v>137</v>
      </c>
      <c r="W103" s="61">
        <v>0.39975193799999997</v>
      </c>
      <c r="X103" s="60">
        <v>14.015240309999999</v>
      </c>
      <c r="Y103" s="49"/>
      <c r="Z103" s="64"/>
      <c r="AA103" s="64"/>
      <c r="AB103" s="65"/>
      <c r="AC103" s="62">
        <v>210</v>
      </c>
      <c r="AD103" s="63">
        <v>41.321428570999998</v>
      </c>
      <c r="AE103" s="64">
        <v>-2.9337255E-2</v>
      </c>
      <c r="AF103" s="65">
        <v>11.796763922</v>
      </c>
    </row>
    <row r="104" spans="1:32" x14ac:dyDescent="0.2">
      <c r="A104" s="26" t="s">
        <v>38</v>
      </c>
      <c r="B104" s="49">
        <v>1994</v>
      </c>
      <c r="C104" s="50">
        <v>0.2167268041</v>
      </c>
      <c r="D104" s="51">
        <v>173</v>
      </c>
      <c r="E104" s="53">
        <v>4974.7803468000002</v>
      </c>
      <c r="F104" s="78">
        <v>276</v>
      </c>
      <c r="G104" s="52">
        <v>10.867644928000001</v>
      </c>
      <c r="H104" s="53">
        <v>32.151210145</v>
      </c>
      <c r="S104" s="110"/>
      <c r="U104" s="60">
        <v>173</v>
      </c>
      <c r="V104" s="60">
        <v>138</v>
      </c>
      <c r="W104" s="61">
        <v>1.6207536231999999</v>
      </c>
      <c r="X104" s="60">
        <v>15.944108696000001</v>
      </c>
      <c r="Y104" s="49"/>
      <c r="Z104" s="64"/>
      <c r="AA104" s="64"/>
      <c r="AB104" s="65"/>
      <c r="AC104" s="62">
        <v>167</v>
      </c>
      <c r="AD104" s="63">
        <v>40.710179641000003</v>
      </c>
      <c r="AE104" s="64">
        <v>-4.3785184999999997E-2</v>
      </c>
      <c r="AF104" s="65">
        <v>13.864606296</v>
      </c>
    </row>
    <row r="105" spans="1:32" x14ac:dyDescent="0.2">
      <c r="A105" s="26" t="s">
        <v>38</v>
      </c>
      <c r="B105" s="49">
        <v>1995</v>
      </c>
      <c r="C105" s="50">
        <v>0.32906158359999998</v>
      </c>
      <c r="D105" s="51">
        <v>158</v>
      </c>
      <c r="E105" s="53">
        <v>5100.4177215</v>
      </c>
      <c r="F105" s="78">
        <v>237</v>
      </c>
      <c r="G105" s="52">
        <v>22.869240506000001</v>
      </c>
      <c r="H105" s="53">
        <v>32.877514767999998</v>
      </c>
      <c r="S105" s="110"/>
      <c r="U105" s="60">
        <v>158</v>
      </c>
      <c r="V105" s="60">
        <v>147</v>
      </c>
      <c r="W105" s="61">
        <v>1.7707088607999999</v>
      </c>
      <c r="X105" s="60">
        <v>15.973523207</v>
      </c>
      <c r="Y105" s="49"/>
      <c r="Z105" s="64"/>
      <c r="AA105" s="64"/>
      <c r="AB105" s="65"/>
      <c r="AC105" s="62">
        <v>157</v>
      </c>
      <c r="AD105" s="63">
        <v>38.594267516000002</v>
      </c>
      <c r="AE105" s="64">
        <v>-4.7689361999999999E-2</v>
      </c>
      <c r="AF105" s="65">
        <v>13.780617872000001</v>
      </c>
    </row>
    <row r="106" spans="1:32" x14ac:dyDescent="0.2">
      <c r="A106" s="26" t="s">
        <v>38</v>
      </c>
      <c r="B106" s="49">
        <v>1996</v>
      </c>
      <c r="C106" s="50">
        <v>0.16380697050000001</v>
      </c>
      <c r="D106" s="51">
        <v>232</v>
      </c>
      <c r="E106" s="53">
        <v>5203.4784483000003</v>
      </c>
      <c r="F106" s="78">
        <v>294</v>
      </c>
      <c r="G106" s="52">
        <v>64.714285713999999</v>
      </c>
      <c r="H106" s="53">
        <v>35.242863946</v>
      </c>
      <c r="S106" s="110"/>
      <c r="U106" s="60">
        <v>232</v>
      </c>
      <c r="V106" s="60">
        <v>143</v>
      </c>
      <c r="W106" s="61">
        <v>2.1025680271999998</v>
      </c>
      <c r="X106" s="60">
        <v>17.977598639</v>
      </c>
      <c r="Y106" s="49"/>
      <c r="Z106" s="64"/>
      <c r="AA106" s="64"/>
      <c r="AB106" s="65"/>
      <c r="AC106" s="62">
        <v>224</v>
      </c>
      <c r="AD106" s="63">
        <v>35.422321429</v>
      </c>
      <c r="AE106" s="64">
        <v>-0.15401034499999999</v>
      </c>
      <c r="AF106" s="65">
        <v>15.858316552</v>
      </c>
    </row>
    <row r="107" spans="1:32" x14ac:dyDescent="0.2">
      <c r="A107" s="26" t="s">
        <v>38</v>
      </c>
      <c r="B107" s="49">
        <v>1997</v>
      </c>
      <c r="C107" s="50">
        <v>0.13160092809999999</v>
      </c>
      <c r="D107" s="51">
        <v>216</v>
      </c>
      <c r="E107" s="53">
        <v>5258.0694444000001</v>
      </c>
      <c r="F107" s="78">
        <v>308</v>
      </c>
      <c r="G107" s="52">
        <v>24.099350649000002</v>
      </c>
      <c r="H107" s="53">
        <v>35.126042208000001</v>
      </c>
      <c r="S107" s="110"/>
      <c r="U107" s="60">
        <v>216</v>
      </c>
      <c r="V107" s="60">
        <v>141</v>
      </c>
      <c r="W107" s="61">
        <v>2.7477889609999999</v>
      </c>
      <c r="X107" s="60">
        <v>18.552769480999999</v>
      </c>
      <c r="Y107" s="49"/>
      <c r="Z107" s="64"/>
      <c r="AA107" s="64"/>
      <c r="AB107" s="65"/>
      <c r="AC107" s="62">
        <v>209</v>
      </c>
      <c r="AD107" s="63">
        <v>34.096650717999999</v>
      </c>
      <c r="AE107" s="64">
        <v>-0.41280065399999999</v>
      </c>
      <c r="AF107" s="65">
        <v>16.318246078000001</v>
      </c>
    </row>
    <row r="108" spans="1:32" x14ac:dyDescent="0.2">
      <c r="A108" s="26" t="s">
        <v>38</v>
      </c>
      <c r="B108" s="49">
        <v>1998</v>
      </c>
      <c r="C108" s="50">
        <v>3.8793418599999997E-2</v>
      </c>
      <c r="D108" s="51">
        <v>232</v>
      </c>
      <c r="E108" s="53">
        <v>5127.75</v>
      </c>
      <c r="F108" s="78">
        <v>361</v>
      </c>
      <c r="G108" s="52">
        <v>139.57722992000001</v>
      </c>
      <c r="H108" s="53">
        <v>32.261235456999998</v>
      </c>
      <c r="S108" s="110"/>
      <c r="U108" s="60">
        <v>232</v>
      </c>
      <c r="V108" s="60">
        <v>149</v>
      </c>
      <c r="W108" s="61">
        <v>3.3025955679000001</v>
      </c>
      <c r="X108" s="60">
        <v>16.933842105</v>
      </c>
      <c r="Y108" s="49"/>
      <c r="Z108" s="64"/>
      <c r="AA108" s="64"/>
      <c r="AB108" s="65"/>
      <c r="AC108" s="62">
        <v>227</v>
      </c>
      <c r="AD108" s="63">
        <v>34.389867840999997</v>
      </c>
      <c r="AE108" s="64">
        <v>0.2442960894</v>
      </c>
      <c r="AF108" s="65">
        <v>15.143710894</v>
      </c>
    </row>
    <row r="109" spans="1:32" x14ac:dyDescent="0.2">
      <c r="A109" s="26" t="s">
        <v>38</v>
      </c>
      <c r="B109" s="49">
        <v>1999</v>
      </c>
      <c r="C109" s="50">
        <v>7.8068181799999997E-2</v>
      </c>
      <c r="D109" s="51">
        <v>284</v>
      </c>
      <c r="E109" s="53">
        <v>5092.0809859000001</v>
      </c>
      <c r="F109" s="78">
        <v>450</v>
      </c>
      <c r="G109" s="52">
        <v>144.17057778</v>
      </c>
      <c r="H109" s="53">
        <v>31.910897777999999</v>
      </c>
      <c r="S109" s="110"/>
      <c r="U109" s="60">
        <v>284</v>
      </c>
      <c r="V109" s="60">
        <v>154</v>
      </c>
      <c r="W109" s="61">
        <v>3.0444200000000001</v>
      </c>
      <c r="X109" s="60">
        <v>16.007719999999999</v>
      </c>
      <c r="Y109" s="49"/>
      <c r="Z109" s="64"/>
      <c r="AA109" s="64"/>
      <c r="AB109" s="65"/>
      <c r="AC109" s="62">
        <v>279</v>
      </c>
      <c r="AD109" s="63">
        <v>35.212186379999999</v>
      </c>
      <c r="AE109" s="64">
        <v>-0.497040449</v>
      </c>
      <c r="AF109" s="65">
        <v>14.456538652000001</v>
      </c>
    </row>
    <row r="110" spans="1:32" x14ac:dyDescent="0.2">
      <c r="A110" s="26" t="s">
        <v>38</v>
      </c>
      <c r="B110" s="49">
        <v>2000</v>
      </c>
      <c r="C110" s="50">
        <v>0.1398798799</v>
      </c>
      <c r="D110" s="51">
        <v>310</v>
      </c>
      <c r="E110" s="53">
        <v>5165.7483871000004</v>
      </c>
      <c r="F110" s="78">
        <v>491</v>
      </c>
      <c r="G110" s="52">
        <v>171.94967413000001</v>
      </c>
      <c r="H110" s="53">
        <v>31.896006109999998</v>
      </c>
      <c r="S110" s="110"/>
      <c r="U110" s="60">
        <v>310</v>
      </c>
      <c r="V110" s="60">
        <v>151</v>
      </c>
      <c r="W110" s="61">
        <v>1.9963163264999999</v>
      </c>
      <c r="X110" s="60">
        <v>15.548108163</v>
      </c>
      <c r="Y110" s="49"/>
      <c r="Z110" s="64"/>
      <c r="AA110" s="64"/>
      <c r="AB110" s="65"/>
      <c r="AC110" s="62">
        <v>307</v>
      </c>
      <c r="AD110" s="63">
        <v>38.652117263999997</v>
      </c>
      <c r="AE110" s="64">
        <v>-0.23907771</v>
      </c>
      <c r="AF110" s="65">
        <v>13.875635787</v>
      </c>
    </row>
    <row r="111" spans="1:32" x14ac:dyDescent="0.2">
      <c r="A111" s="26" t="s">
        <v>38</v>
      </c>
      <c r="B111" s="49">
        <v>2001</v>
      </c>
      <c r="C111" s="50">
        <v>8.9668587899999999E-2</v>
      </c>
      <c r="D111" s="51">
        <v>364</v>
      </c>
      <c r="E111" s="53">
        <v>5064.8598900999996</v>
      </c>
      <c r="F111" s="78">
        <v>501</v>
      </c>
      <c r="G111" s="52">
        <v>163.82506986000001</v>
      </c>
      <c r="H111" s="53">
        <v>33.301798402999999</v>
      </c>
      <c r="S111" s="110"/>
      <c r="U111" s="60">
        <v>364</v>
      </c>
      <c r="V111" s="60">
        <v>158</v>
      </c>
      <c r="W111" s="61">
        <v>2.3439361277000001</v>
      </c>
      <c r="X111" s="60">
        <v>15.642373253000001</v>
      </c>
      <c r="Y111" s="49"/>
      <c r="Z111" s="64"/>
      <c r="AA111" s="64"/>
      <c r="AB111" s="65"/>
      <c r="AC111" s="62">
        <v>356</v>
      </c>
      <c r="AD111" s="63">
        <v>32.891573033999997</v>
      </c>
      <c r="AE111" s="64">
        <v>8.4794354799999999E-2</v>
      </c>
      <c r="AF111" s="65">
        <v>14.641180846999999</v>
      </c>
    </row>
    <row r="112" spans="1:32" x14ac:dyDescent="0.2">
      <c r="A112" s="26" t="s">
        <v>38</v>
      </c>
      <c r="B112" s="49">
        <v>2002</v>
      </c>
      <c r="C112" s="50">
        <v>5.66034755E-2</v>
      </c>
      <c r="D112" s="51">
        <v>291</v>
      </c>
      <c r="E112" s="53">
        <v>4992.1168385000001</v>
      </c>
      <c r="F112" s="78">
        <v>450</v>
      </c>
      <c r="G112" s="52">
        <v>99.456911110999997</v>
      </c>
      <c r="H112" s="53">
        <v>30.543224444</v>
      </c>
      <c r="S112" s="110"/>
      <c r="U112" s="60">
        <v>291</v>
      </c>
      <c r="V112" s="60">
        <v>150</v>
      </c>
      <c r="W112" s="61">
        <v>0.84321555560000006</v>
      </c>
      <c r="X112" s="60">
        <v>14.236984444000001</v>
      </c>
      <c r="Y112" s="49"/>
      <c r="Z112" s="64"/>
      <c r="AA112" s="64"/>
      <c r="AB112" s="65"/>
      <c r="AC112" s="62">
        <v>285</v>
      </c>
      <c r="AD112" s="63">
        <v>36.022105263</v>
      </c>
      <c r="AE112" s="64">
        <v>0.18708219179999999</v>
      </c>
      <c r="AF112" s="65">
        <v>13.161336072999999</v>
      </c>
    </row>
    <row r="113" spans="1:32" x14ac:dyDescent="0.2">
      <c r="A113" s="26" t="s">
        <v>38</v>
      </c>
      <c r="B113" s="49">
        <v>2003</v>
      </c>
      <c r="C113" s="50">
        <v>0.1377777778</v>
      </c>
      <c r="D113" s="51">
        <v>309</v>
      </c>
      <c r="E113" s="53">
        <v>5301.0873786000002</v>
      </c>
      <c r="F113" s="78">
        <v>450</v>
      </c>
      <c r="G113" s="52">
        <v>167.89282222</v>
      </c>
      <c r="H113" s="53">
        <v>31.551315555999999</v>
      </c>
      <c r="S113" s="110"/>
      <c r="U113" s="60">
        <v>309</v>
      </c>
      <c r="V113" s="60">
        <v>151</v>
      </c>
      <c r="W113" s="61">
        <v>1.0874311110999999</v>
      </c>
      <c r="X113" s="60">
        <v>14.792015556000001</v>
      </c>
      <c r="Y113" s="49"/>
      <c r="Z113" s="64"/>
      <c r="AA113" s="64"/>
      <c r="AB113" s="65"/>
      <c r="AC113" s="62">
        <v>307</v>
      </c>
      <c r="AD113" s="63">
        <v>36.017263843999999</v>
      </c>
      <c r="AE113" s="64">
        <v>0.28012808989999999</v>
      </c>
      <c r="AF113" s="65">
        <v>13.587639551000001</v>
      </c>
    </row>
    <row r="114" spans="1:32" x14ac:dyDescent="0.2">
      <c r="A114" s="26" t="s">
        <v>38</v>
      </c>
      <c r="B114" s="49">
        <v>2004</v>
      </c>
      <c r="C114" s="50">
        <v>0.18151732379999999</v>
      </c>
      <c r="D114" s="51">
        <v>374</v>
      </c>
      <c r="E114" s="53">
        <v>5300.6604278000004</v>
      </c>
      <c r="F114" s="78">
        <v>590</v>
      </c>
      <c r="G114" s="52">
        <v>246.33350847</v>
      </c>
      <c r="H114" s="53">
        <v>31.906922034000001</v>
      </c>
      <c r="S114" s="110"/>
      <c r="U114" s="60">
        <v>374</v>
      </c>
      <c r="V114" s="60">
        <v>157</v>
      </c>
      <c r="W114" s="61">
        <v>2.0141067797000001</v>
      </c>
      <c r="X114" s="60">
        <v>15.0474</v>
      </c>
      <c r="Y114" s="49"/>
      <c r="Z114" s="64"/>
      <c r="AA114" s="64"/>
      <c r="AB114" s="65"/>
      <c r="AC114" s="62">
        <v>369</v>
      </c>
      <c r="AD114" s="63">
        <v>36.000813008000002</v>
      </c>
      <c r="AE114" s="64">
        <v>0.71244425389999999</v>
      </c>
      <c r="AF114" s="65">
        <v>13.605411492</v>
      </c>
    </row>
    <row r="115" spans="1:32" x14ac:dyDescent="0.2">
      <c r="A115" s="26" t="s">
        <v>38</v>
      </c>
      <c r="B115" s="49">
        <v>2005</v>
      </c>
      <c r="C115" s="50">
        <v>0.18164642380000001</v>
      </c>
      <c r="D115" s="51">
        <v>315</v>
      </c>
      <c r="E115" s="53">
        <v>5127.2031746000002</v>
      </c>
      <c r="F115" s="78">
        <v>474</v>
      </c>
      <c r="G115" s="52">
        <v>170.74491560999999</v>
      </c>
      <c r="H115" s="53">
        <v>30.341303796999998</v>
      </c>
      <c r="S115" s="110"/>
      <c r="U115" s="60">
        <v>315</v>
      </c>
      <c r="V115" s="60">
        <v>147</v>
      </c>
      <c r="W115" s="61">
        <v>1.1961940928000001</v>
      </c>
      <c r="X115" s="60">
        <v>13.594700422000001</v>
      </c>
      <c r="Y115" s="49"/>
      <c r="Z115" s="64"/>
      <c r="AA115" s="64"/>
      <c r="AB115" s="65"/>
      <c r="AC115" s="62">
        <v>309</v>
      </c>
      <c r="AD115" s="63">
        <v>34.055339805999999</v>
      </c>
      <c r="AE115" s="64">
        <v>0.69285867239999999</v>
      </c>
      <c r="AF115" s="65">
        <v>11.711489293</v>
      </c>
    </row>
    <row r="116" spans="1:32" x14ac:dyDescent="0.2">
      <c r="A116" s="26" t="s">
        <v>38</v>
      </c>
      <c r="B116" s="49">
        <v>2006</v>
      </c>
      <c r="C116" s="50">
        <v>0.22139837400000001</v>
      </c>
      <c r="D116" s="51">
        <v>244</v>
      </c>
      <c r="E116" s="53">
        <v>4951.5368852000001</v>
      </c>
      <c r="F116" s="78">
        <v>383</v>
      </c>
      <c r="G116" s="52">
        <v>132.11428197999999</v>
      </c>
      <c r="H116" s="53">
        <v>27.961509138</v>
      </c>
      <c r="S116" s="110"/>
      <c r="U116" s="60">
        <v>244</v>
      </c>
      <c r="V116" s="60">
        <v>141</v>
      </c>
      <c r="W116" s="61">
        <v>0.73874607329999997</v>
      </c>
      <c r="X116" s="60">
        <v>12.603164920999999</v>
      </c>
      <c r="Y116" s="49"/>
      <c r="Z116" s="64"/>
      <c r="AA116" s="64"/>
      <c r="AB116" s="65"/>
      <c r="AC116" s="62">
        <v>234</v>
      </c>
      <c r="AD116" s="63">
        <v>33.296153846000003</v>
      </c>
      <c r="AE116" s="64">
        <v>1.0767957560000001</v>
      </c>
      <c r="AF116" s="65">
        <v>10.398950928</v>
      </c>
    </row>
    <row r="117" spans="1:32" x14ac:dyDescent="0.2">
      <c r="A117" s="26" t="s">
        <v>38</v>
      </c>
      <c r="B117" s="49">
        <v>2007</v>
      </c>
      <c r="C117" s="50">
        <v>5.5597920299999999E-2</v>
      </c>
      <c r="D117" s="51">
        <v>200</v>
      </c>
      <c r="E117" s="53">
        <v>4950.6049999999996</v>
      </c>
      <c r="F117" s="78">
        <v>371</v>
      </c>
      <c r="G117" s="52">
        <v>122.86792453</v>
      </c>
      <c r="H117" s="53">
        <v>22.489469003</v>
      </c>
      <c r="S117" s="110"/>
      <c r="U117" s="60">
        <v>200</v>
      </c>
      <c r="V117" s="60">
        <v>143</v>
      </c>
      <c r="W117" s="61">
        <v>0.59449326150000004</v>
      </c>
      <c r="X117" s="60">
        <v>9.4068787062000006</v>
      </c>
      <c r="Y117" s="49"/>
      <c r="Z117" s="64"/>
      <c r="AA117" s="64"/>
      <c r="AB117" s="65"/>
      <c r="AC117" s="62">
        <v>197</v>
      </c>
      <c r="AD117" s="63">
        <v>29.089340102000001</v>
      </c>
      <c r="AE117" s="64">
        <v>0.38805509640000002</v>
      </c>
      <c r="AF117" s="65">
        <v>7.8728393938999996</v>
      </c>
    </row>
    <row r="118" spans="1:32" x14ac:dyDescent="0.2">
      <c r="A118" s="26" t="s">
        <v>38</v>
      </c>
      <c r="B118" s="49">
        <v>2008</v>
      </c>
      <c r="C118" s="50">
        <v>9.9424778800000002E-2</v>
      </c>
      <c r="D118" s="51">
        <v>208</v>
      </c>
      <c r="E118" s="53">
        <v>5045.6201922999999</v>
      </c>
      <c r="F118" s="78">
        <v>467</v>
      </c>
      <c r="G118" s="52">
        <v>128.45376873999999</v>
      </c>
      <c r="H118" s="53">
        <v>20.307672376999999</v>
      </c>
      <c r="S118" s="110"/>
      <c r="U118" s="60">
        <v>208</v>
      </c>
      <c r="V118" s="60">
        <v>139</v>
      </c>
      <c r="W118" s="61">
        <v>1.318745182</v>
      </c>
      <c r="X118" s="60">
        <v>8.1725845824000007</v>
      </c>
      <c r="Y118" s="49"/>
      <c r="Z118" s="64"/>
      <c r="AA118" s="64"/>
      <c r="AB118" s="65"/>
      <c r="AC118" s="62">
        <v>202</v>
      </c>
      <c r="AD118" s="63">
        <v>26.272277228</v>
      </c>
      <c r="AE118" s="64">
        <v>-0.373680346</v>
      </c>
      <c r="AF118" s="65">
        <v>6.9269568035000004</v>
      </c>
    </row>
    <row r="119" spans="1:32" x14ac:dyDescent="0.2">
      <c r="A119" s="26" t="s">
        <v>38</v>
      </c>
      <c r="B119" s="49">
        <v>2009</v>
      </c>
      <c r="C119" s="50">
        <v>0.19914715720000001</v>
      </c>
      <c r="D119" s="51">
        <v>189</v>
      </c>
      <c r="E119" s="53">
        <v>5269.7089947000004</v>
      </c>
      <c r="F119" s="78">
        <v>389</v>
      </c>
      <c r="G119" s="52">
        <v>143.19282776</v>
      </c>
      <c r="H119" s="53">
        <v>21.922406169999999</v>
      </c>
      <c r="S119" s="110"/>
      <c r="U119" s="60">
        <v>189</v>
      </c>
      <c r="V119" s="60">
        <v>131</v>
      </c>
      <c r="W119" s="61">
        <v>1.0629405685</v>
      </c>
      <c r="X119" s="60">
        <v>8.9872041344000007</v>
      </c>
      <c r="Y119" s="49"/>
      <c r="Z119" s="64"/>
      <c r="AA119" s="64"/>
      <c r="AB119" s="65"/>
      <c r="AC119" s="62">
        <v>183</v>
      </c>
      <c r="AD119" s="63">
        <v>26.004918032999999</v>
      </c>
      <c r="AE119" s="64">
        <v>-1.156176316</v>
      </c>
      <c r="AF119" s="65">
        <v>6.8714736841999997</v>
      </c>
    </row>
    <row r="120" spans="1:32" x14ac:dyDescent="0.2">
      <c r="A120" s="26" t="s">
        <v>38</v>
      </c>
      <c r="B120" s="49">
        <v>2010</v>
      </c>
      <c r="C120" s="50">
        <v>5.8515625000000002E-2</v>
      </c>
      <c r="D120" s="51">
        <v>158</v>
      </c>
      <c r="E120" s="53">
        <v>5440.5822785</v>
      </c>
      <c r="F120" s="78">
        <v>334</v>
      </c>
      <c r="G120" s="52">
        <v>123.55814371</v>
      </c>
      <c r="H120" s="53">
        <v>20.251862275000001</v>
      </c>
      <c r="S120" s="110"/>
      <c r="U120" s="60">
        <v>158</v>
      </c>
      <c r="V120" s="60">
        <v>118</v>
      </c>
      <c r="W120" s="61">
        <v>0.4607694611</v>
      </c>
      <c r="X120" s="60">
        <v>7.9557874250999996</v>
      </c>
      <c r="Y120" s="49"/>
      <c r="Z120" s="64"/>
      <c r="AA120" s="64"/>
      <c r="AB120" s="65"/>
      <c r="AC120" s="62">
        <v>147</v>
      </c>
      <c r="AD120" s="63">
        <v>22.357823129</v>
      </c>
      <c r="AE120" s="64">
        <v>-1.6605562309999999</v>
      </c>
      <c r="AF120" s="65">
        <v>5.7360051672000001</v>
      </c>
    </row>
    <row r="121" spans="1:32" x14ac:dyDescent="0.2">
      <c r="A121" s="26" t="s">
        <v>38</v>
      </c>
      <c r="B121" s="49">
        <v>2011</v>
      </c>
      <c r="C121" s="50">
        <v>4.5367793199999999E-2</v>
      </c>
      <c r="D121" s="51">
        <v>97</v>
      </c>
      <c r="E121" s="53">
        <v>5210.9690721999996</v>
      </c>
      <c r="F121" s="78">
        <v>333</v>
      </c>
      <c r="G121" s="52">
        <v>126.42402402</v>
      </c>
      <c r="H121" s="53">
        <v>15.142810811</v>
      </c>
      <c r="S121" s="110"/>
      <c r="U121" s="60">
        <v>97</v>
      </c>
      <c r="V121" s="60">
        <v>109</v>
      </c>
      <c r="W121" s="61">
        <v>0.55768468469999999</v>
      </c>
      <c r="X121" s="60">
        <v>6.0451741741999996</v>
      </c>
      <c r="Y121" s="49"/>
      <c r="Z121" s="64"/>
      <c r="AA121" s="64"/>
      <c r="AB121" s="65"/>
      <c r="AC121" s="62">
        <v>64</v>
      </c>
      <c r="AD121" s="63">
        <v>19.065625000000001</v>
      </c>
      <c r="AE121" s="64">
        <v>-1.3446739809999999</v>
      </c>
      <c r="AF121" s="65">
        <v>4.7192087774000004</v>
      </c>
    </row>
    <row r="122" spans="1:32" x14ac:dyDescent="0.2">
      <c r="A122" s="26" t="s">
        <v>38</v>
      </c>
      <c r="B122" s="49">
        <v>2012</v>
      </c>
      <c r="C122" s="50">
        <v>5.6302250800000002E-2</v>
      </c>
      <c r="F122" s="78">
        <v>166</v>
      </c>
      <c r="G122" s="52">
        <v>85.179698794999993</v>
      </c>
      <c r="H122" s="53">
        <v>11.16026506</v>
      </c>
      <c r="S122" s="110"/>
      <c r="Y122" s="49"/>
      <c r="Z122" s="64"/>
      <c r="AA122" s="64"/>
      <c r="AB122" s="65"/>
    </row>
    <row r="123" spans="1:32" x14ac:dyDescent="0.2">
      <c r="A123" s="26" t="s">
        <v>38</v>
      </c>
      <c r="B123" s="49">
        <v>2013</v>
      </c>
      <c r="C123" s="50">
        <v>7.5164835200000002E-2</v>
      </c>
      <c r="F123" s="78">
        <v>158</v>
      </c>
      <c r="G123" s="52">
        <v>152.67177215000001</v>
      </c>
      <c r="H123" s="53">
        <v>10.615822785000001</v>
      </c>
      <c r="S123" s="110"/>
      <c r="Y123" s="49"/>
      <c r="Z123" s="64"/>
      <c r="AA123" s="64"/>
      <c r="AB123" s="65"/>
    </row>
    <row r="124" spans="1:32" x14ac:dyDescent="0.2">
      <c r="A124" s="26" t="s">
        <v>38</v>
      </c>
      <c r="B124" s="49">
        <v>2014</v>
      </c>
      <c r="C124" s="50">
        <v>1.6101694900000001E-2</v>
      </c>
      <c r="F124" s="78">
        <v>79</v>
      </c>
      <c r="G124" s="52">
        <v>104.40936709</v>
      </c>
      <c r="H124" s="53">
        <v>9.135443038</v>
      </c>
      <c r="S124" s="110"/>
      <c r="Y124" s="49"/>
      <c r="Z124" s="64"/>
      <c r="AA124" s="64"/>
      <c r="AB124" s="65"/>
    </row>
    <row r="125" spans="1:32" x14ac:dyDescent="0.2">
      <c r="A125" s="26" t="s">
        <v>39</v>
      </c>
      <c r="B125" s="49">
        <v>1987</v>
      </c>
      <c r="C125" s="50">
        <v>4.0257731999999997E-2</v>
      </c>
      <c r="D125" s="51">
        <v>146</v>
      </c>
      <c r="E125" s="53">
        <v>3290.2260274</v>
      </c>
      <c r="F125" s="78">
        <v>166</v>
      </c>
      <c r="G125" s="52">
        <v>-17.707951810000001</v>
      </c>
      <c r="H125" s="53">
        <v>33.865662651000001</v>
      </c>
      <c r="S125" s="110"/>
      <c r="U125" s="60">
        <v>146</v>
      </c>
      <c r="V125" s="60">
        <v>124</v>
      </c>
      <c r="W125" s="61">
        <v>0.87321084339999999</v>
      </c>
      <c r="X125" s="60">
        <v>18.515259036</v>
      </c>
      <c r="Y125" s="49"/>
      <c r="Z125" s="64"/>
      <c r="AA125" s="64"/>
      <c r="AB125" s="65"/>
      <c r="AC125" s="62">
        <v>146</v>
      </c>
      <c r="AD125" s="63">
        <v>40.978082192000002</v>
      </c>
      <c r="AE125" s="64">
        <v>0.96950602409999997</v>
      </c>
      <c r="AF125" s="65">
        <v>15.437638553999999</v>
      </c>
    </row>
    <row r="126" spans="1:32" x14ac:dyDescent="0.2">
      <c r="A126" s="26" t="s">
        <v>39</v>
      </c>
      <c r="B126" s="49">
        <v>1988</v>
      </c>
      <c r="C126" s="50">
        <v>3.5339366499999997E-2</v>
      </c>
      <c r="D126" s="51">
        <v>177</v>
      </c>
      <c r="E126" s="53">
        <v>3130.3050847</v>
      </c>
      <c r="F126" s="78">
        <v>194</v>
      </c>
      <c r="G126" s="52">
        <v>-70.514587629999994</v>
      </c>
      <c r="H126" s="53">
        <v>33.035994844999998</v>
      </c>
      <c r="S126" s="110"/>
      <c r="U126" s="60">
        <v>177</v>
      </c>
      <c r="V126" s="60">
        <v>133</v>
      </c>
      <c r="W126" s="61">
        <v>1.6009329897</v>
      </c>
      <c r="X126" s="60">
        <v>17.998298969</v>
      </c>
      <c r="Y126" s="49"/>
      <c r="Z126" s="64"/>
      <c r="AA126" s="64"/>
      <c r="AB126" s="65"/>
      <c r="AC126" s="62">
        <v>177</v>
      </c>
      <c r="AD126" s="63">
        <v>33.818644067999998</v>
      </c>
      <c r="AE126" s="64">
        <v>0.55195287959999995</v>
      </c>
      <c r="AF126" s="65">
        <v>15.515287958</v>
      </c>
    </row>
    <row r="127" spans="1:32" x14ac:dyDescent="0.2">
      <c r="A127" s="26" t="s">
        <v>39</v>
      </c>
      <c r="B127" s="49">
        <v>1989</v>
      </c>
      <c r="C127" s="50">
        <v>0</v>
      </c>
      <c r="D127" s="51">
        <v>126</v>
      </c>
      <c r="E127" s="53">
        <v>3247.5555555999999</v>
      </c>
      <c r="F127" s="78">
        <v>151</v>
      </c>
      <c r="G127" s="52">
        <v>5.0670860927000003</v>
      </c>
      <c r="H127" s="53">
        <v>29.992794702000001</v>
      </c>
      <c r="S127" s="110"/>
      <c r="U127" s="60">
        <v>126</v>
      </c>
      <c r="V127" s="60">
        <v>133</v>
      </c>
      <c r="W127" s="61">
        <v>1.8925562914</v>
      </c>
      <c r="X127" s="60">
        <v>14.977748344</v>
      </c>
      <c r="Y127" s="49"/>
      <c r="Z127" s="64"/>
      <c r="AA127" s="64"/>
      <c r="AB127" s="65"/>
      <c r="AC127" s="62">
        <v>125</v>
      </c>
      <c r="AD127" s="63">
        <v>32.844799999999999</v>
      </c>
      <c r="AE127" s="64">
        <v>0.35214965990000002</v>
      </c>
      <c r="AF127" s="65">
        <v>13.105207482999999</v>
      </c>
    </row>
    <row r="128" spans="1:32" x14ac:dyDescent="0.2">
      <c r="A128" s="26" t="s">
        <v>39</v>
      </c>
      <c r="B128" s="49">
        <v>1990</v>
      </c>
      <c r="C128" s="50">
        <v>5.6000000000000001E-2</v>
      </c>
      <c r="D128" s="51">
        <v>100</v>
      </c>
      <c r="E128" s="53">
        <v>3522.39</v>
      </c>
      <c r="F128" s="78">
        <v>126</v>
      </c>
      <c r="G128" s="52">
        <v>-118.6840476</v>
      </c>
      <c r="H128" s="53">
        <v>31.873650794</v>
      </c>
      <c r="S128" s="110"/>
      <c r="U128" s="60">
        <v>100</v>
      </c>
      <c r="V128" s="60">
        <v>133</v>
      </c>
      <c r="W128" s="61">
        <v>1.5390396824999999</v>
      </c>
      <c r="X128" s="60">
        <v>15.720301587</v>
      </c>
      <c r="Y128" s="49"/>
      <c r="Z128" s="64"/>
      <c r="AA128" s="64"/>
      <c r="AB128" s="65"/>
      <c r="AC128" s="62">
        <v>99</v>
      </c>
      <c r="AD128" s="63">
        <v>39.525252524999999</v>
      </c>
      <c r="AE128" s="64">
        <v>0.49726399999999998</v>
      </c>
      <c r="AF128" s="65">
        <v>13.82752</v>
      </c>
    </row>
    <row r="129" spans="1:32" x14ac:dyDescent="0.2">
      <c r="A129" s="26" t="s">
        <v>39</v>
      </c>
      <c r="B129" s="49">
        <v>1991</v>
      </c>
      <c r="C129" s="50">
        <v>4.8599221800000002E-2</v>
      </c>
      <c r="D129" s="51">
        <v>125</v>
      </c>
      <c r="E129" s="53">
        <v>3731.9760000000001</v>
      </c>
      <c r="F129" s="78">
        <v>163</v>
      </c>
      <c r="G129" s="52">
        <v>-78.928404909999998</v>
      </c>
      <c r="H129" s="53">
        <v>32.767693252000001</v>
      </c>
      <c r="S129" s="110"/>
      <c r="U129" s="60">
        <v>125</v>
      </c>
      <c r="V129" s="60">
        <v>127</v>
      </c>
      <c r="W129" s="61">
        <v>1.5754846626000001</v>
      </c>
      <c r="X129" s="60">
        <v>17.334447853</v>
      </c>
      <c r="Y129" s="49"/>
      <c r="Z129" s="64"/>
      <c r="AA129" s="64"/>
      <c r="AB129" s="65"/>
      <c r="AC129" s="62">
        <v>121</v>
      </c>
      <c r="AD129" s="63">
        <v>34.772727273000001</v>
      </c>
      <c r="AE129" s="64">
        <v>0.99035625000000005</v>
      </c>
      <c r="AF129" s="65">
        <v>16.178856249999999</v>
      </c>
    </row>
    <row r="130" spans="1:32" x14ac:dyDescent="0.2">
      <c r="A130" s="26" t="s">
        <v>39</v>
      </c>
      <c r="B130" s="49">
        <v>1992</v>
      </c>
      <c r="C130" s="50">
        <v>4.5027472499999999E-2</v>
      </c>
      <c r="D130" s="51">
        <v>159</v>
      </c>
      <c r="E130" s="53">
        <v>3714.3333333</v>
      </c>
      <c r="F130" s="78">
        <v>229</v>
      </c>
      <c r="G130" s="52">
        <v>-43.552401750000001</v>
      </c>
      <c r="H130" s="53">
        <v>31.739502182999999</v>
      </c>
      <c r="S130" s="110"/>
      <c r="U130" s="60">
        <v>159</v>
      </c>
      <c r="V130" s="60">
        <v>131</v>
      </c>
      <c r="W130" s="61">
        <v>1.1465458515</v>
      </c>
      <c r="X130" s="60">
        <v>17.559633187999999</v>
      </c>
      <c r="Y130" s="49"/>
      <c r="Z130" s="64"/>
      <c r="AA130" s="64"/>
      <c r="AB130" s="65"/>
      <c r="AC130" s="62">
        <v>158</v>
      </c>
      <c r="AD130" s="63">
        <v>34.366455696000003</v>
      </c>
      <c r="AE130" s="64">
        <v>1.3023049327</v>
      </c>
      <c r="AF130" s="65">
        <v>16.248968609999999</v>
      </c>
    </row>
    <row r="131" spans="1:32" x14ac:dyDescent="0.2">
      <c r="A131" s="26" t="s">
        <v>39</v>
      </c>
      <c r="B131" s="49">
        <v>1993</v>
      </c>
      <c r="C131" s="50">
        <v>8.0573065900000004E-2</v>
      </c>
      <c r="D131" s="51">
        <v>113</v>
      </c>
      <c r="E131" s="53">
        <v>3334.0973451</v>
      </c>
      <c r="F131" s="78">
        <v>185</v>
      </c>
      <c r="G131" s="52">
        <v>21.456</v>
      </c>
      <c r="H131" s="53">
        <v>25.276172973000001</v>
      </c>
      <c r="S131" s="110"/>
      <c r="U131" s="60">
        <v>113</v>
      </c>
      <c r="V131" s="60">
        <v>132</v>
      </c>
      <c r="W131" s="61">
        <v>1.4379783784</v>
      </c>
      <c r="X131" s="60">
        <v>12.712075676</v>
      </c>
      <c r="Y131" s="49"/>
      <c r="Z131" s="64"/>
      <c r="AA131" s="64"/>
      <c r="AB131" s="65"/>
      <c r="AC131" s="62">
        <v>112</v>
      </c>
      <c r="AD131" s="63">
        <v>30.757142857000002</v>
      </c>
      <c r="AE131" s="64">
        <v>1.1502197802</v>
      </c>
      <c r="AF131" s="65">
        <v>9.9687978021999992</v>
      </c>
    </row>
    <row r="132" spans="1:32" x14ac:dyDescent="0.2">
      <c r="A132" s="26" t="s">
        <v>39</v>
      </c>
      <c r="B132" s="49">
        <v>1994</v>
      </c>
      <c r="C132" s="50">
        <v>0.36656050959999997</v>
      </c>
      <c r="D132" s="51">
        <v>88</v>
      </c>
      <c r="E132" s="53">
        <v>4000.5568182000002</v>
      </c>
      <c r="F132" s="78">
        <v>246</v>
      </c>
      <c r="G132" s="52">
        <v>27.098536585000002</v>
      </c>
      <c r="H132" s="53">
        <v>27.904174797</v>
      </c>
      <c r="S132" s="110"/>
      <c r="U132" s="60">
        <v>88</v>
      </c>
      <c r="V132" s="60">
        <v>146</v>
      </c>
      <c r="W132" s="61">
        <v>3.9849999999999999</v>
      </c>
      <c r="X132" s="60">
        <v>16.449349593000001</v>
      </c>
      <c r="Y132" s="49"/>
      <c r="Z132" s="64"/>
      <c r="AA132" s="64"/>
      <c r="AB132" s="65"/>
      <c r="AC132" s="62">
        <v>83</v>
      </c>
      <c r="AD132" s="63">
        <v>34.262650602000001</v>
      </c>
      <c r="AE132" s="64">
        <v>1.7097459016000001</v>
      </c>
      <c r="AF132" s="65">
        <v>13.272500000000001</v>
      </c>
    </row>
    <row r="133" spans="1:32" x14ac:dyDescent="0.2">
      <c r="A133" s="26" t="s">
        <v>39</v>
      </c>
      <c r="B133" s="49">
        <v>1995</v>
      </c>
      <c r="C133" s="50">
        <v>1.3304255319</v>
      </c>
      <c r="D133" s="51">
        <v>74</v>
      </c>
      <c r="E133" s="53">
        <v>4685.2702703000004</v>
      </c>
      <c r="F133" s="78">
        <v>154</v>
      </c>
      <c r="G133" s="52">
        <v>-15.90967532</v>
      </c>
      <c r="H133" s="53">
        <v>32.590207792000001</v>
      </c>
      <c r="S133" s="110"/>
      <c r="U133" s="60">
        <v>74</v>
      </c>
      <c r="V133" s="60">
        <v>155</v>
      </c>
      <c r="W133" s="61">
        <v>2.9388701299000002</v>
      </c>
      <c r="X133" s="60">
        <v>18.013155844</v>
      </c>
      <c r="Y133" s="49"/>
      <c r="Z133" s="64"/>
      <c r="AA133" s="64"/>
      <c r="AB133" s="65"/>
      <c r="AC133" s="62">
        <v>71</v>
      </c>
      <c r="AD133" s="63">
        <v>37.116901407999997</v>
      </c>
      <c r="AE133" s="64">
        <v>1.4069662162000001</v>
      </c>
      <c r="AF133" s="65">
        <v>16.668825676000001</v>
      </c>
    </row>
    <row r="134" spans="1:32" x14ac:dyDescent="0.2">
      <c r="A134" s="26" t="s">
        <v>39</v>
      </c>
      <c r="B134" s="49">
        <v>1996</v>
      </c>
      <c r="C134" s="50">
        <v>0.52838709679999996</v>
      </c>
      <c r="D134" s="51">
        <v>99</v>
      </c>
      <c r="E134" s="53">
        <v>4658.8888889</v>
      </c>
      <c r="F134" s="78">
        <v>139</v>
      </c>
      <c r="G134" s="52">
        <v>73.618057554000004</v>
      </c>
      <c r="H134" s="53">
        <v>35.544568345000002</v>
      </c>
      <c r="S134" s="110"/>
      <c r="U134" s="60">
        <v>99</v>
      </c>
      <c r="V134" s="60">
        <v>140</v>
      </c>
      <c r="W134" s="61">
        <v>0.51624460429999997</v>
      </c>
      <c r="X134" s="60">
        <v>19.882920862999999</v>
      </c>
      <c r="Y134" s="49"/>
      <c r="Z134" s="64"/>
      <c r="AA134" s="64"/>
      <c r="AB134" s="65"/>
      <c r="AC134" s="62">
        <v>95</v>
      </c>
      <c r="AD134" s="63">
        <v>39.122105263000002</v>
      </c>
      <c r="AE134" s="64">
        <v>2.3803941605999999</v>
      </c>
      <c r="AF134" s="65">
        <v>18.105661313999999</v>
      </c>
    </row>
    <row r="135" spans="1:32" x14ac:dyDescent="0.2">
      <c r="A135" s="26" t="s">
        <v>39</v>
      </c>
      <c r="B135" s="49">
        <v>1997</v>
      </c>
      <c r="C135" s="50">
        <v>0.1964684015</v>
      </c>
      <c r="D135" s="51">
        <v>85</v>
      </c>
      <c r="E135" s="53">
        <v>4362.4588235000001</v>
      </c>
      <c r="F135" s="78">
        <v>143</v>
      </c>
      <c r="G135" s="52">
        <v>-5.25027972</v>
      </c>
      <c r="H135" s="53">
        <v>29.422860140000001</v>
      </c>
      <c r="S135" s="110"/>
      <c r="U135" s="60">
        <v>85</v>
      </c>
      <c r="V135" s="60">
        <v>149</v>
      </c>
      <c r="W135" s="61">
        <v>1.1344265734000001</v>
      </c>
      <c r="X135" s="60">
        <v>15.173272727000001</v>
      </c>
      <c r="Y135" s="49"/>
      <c r="Z135" s="64"/>
      <c r="AA135" s="64"/>
      <c r="AB135" s="65"/>
      <c r="AC135" s="62">
        <v>83</v>
      </c>
      <c r="AD135" s="63">
        <v>46.439759035999998</v>
      </c>
      <c r="AE135" s="64">
        <v>1.4386808511</v>
      </c>
      <c r="AF135" s="65">
        <v>13.930997872000001</v>
      </c>
    </row>
    <row r="136" spans="1:32" x14ac:dyDescent="0.2">
      <c r="A136" s="26" t="s">
        <v>39</v>
      </c>
      <c r="B136" s="49">
        <v>1998</v>
      </c>
      <c r="C136" s="50">
        <v>0.55390313390000001</v>
      </c>
      <c r="D136" s="51">
        <v>127</v>
      </c>
      <c r="E136" s="53">
        <v>4584.2834646000001</v>
      </c>
      <c r="F136" s="78">
        <v>199</v>
      </c>
      <c r="G136" s="52">
        <v>132.79954774000001</v>
      </c>
      <c r="H136" s="53">
        <v>32.381582915000003</v>
      </c>
      <c r="S136" s="110"/>
      <c r="U136" s="60">
        <v>127</v>
      </c>
      <c r="V136" s="60">
        <v>151</v>
      </c>
      <c r="W136" s="61">
        <v>1.8606111111000001</v>
      </c>
      <c r="X136" s="60">
        <v>17.372722222</v>
      </c>
      <c r="Y136" s="49"/>
      <c r="Z136" s="64"/>
      <c r="AA136" s="64"/>
      <c r="AB136" s="65"/>
      <c r="AC136" s="62">
        <v>126</v>
      </c>
      <c r="AD136" s="63">
        <v>49.391269841000003</v>
      </c>
      <c r="AE136" s="64">
        <v>2.0874619288999998</v>
      </c>
      <c r="AF136" s="65">
        <v>15.874027411</v>
      </c>
    </row>
    <row r="137" spans="1:32" x14ac:dyDescent="0.2">
      <c r="A137" s="26" t="s">
        <v>39</v>
      </c>
      <c r="B137" s="49">
        <v>1999</v>
      </c>
      <c r="C137" s="50">
        <v>0.68787878790000001</v>
      </c>
      <c r="D137" s="51">
        <v>118</v>
      </c>
      <c r="E137" s="53">
        <v>4902.7372881000001</v>
      </c>
      <c r="F137" s="78">
        <v>211</v>
      </c>
      <c r="G137" s="52">
        <v>218.12715639999999</v>
      </c>
      <c r="H137" s="53">
        <v>29.459364928999999</v>
      </c>
      <c r="S137" s="110"/>
      <c r="U137" s="60">
        <v>118</v>
      </c>
      <c r="V137" s="60">
        <v>141</v>
      </c>
      <c r="W137" s="61">
        <v>1.2514057971000001</v>
      </c>
      <c r="X137" s="60">
        <v>14.857763285000001</v>
      </c>
      <c r="Y137" s="49"/>
      <c r="Z137" s="64"/>
      <c r="AA137" s="64"/>
      <c r="AB137" s="65"/>
      <c r="AC137" s="62">
        <v>117</v>
      </c>
      <c r="AD137" s="63">
        <v>54.056410255999999</v>
      </c>
      <c r="AE137" s="64">
        <v>1.8931213592</v>
      </c>
      <c r="AF137" s="65">
        <v>13.045234950999999</v>
      </c>
    </row>
    <row r="138" spans="1:32" x14ac:dyDescent="0.2">
      <c r="A138" s="26" t="s">
        <v>39</v>
      </c>
      <c r="B138" s="49">
        <v>2000</v>
      </c>
      <c r="C138" s="50">
        <v>0.68758278149999996</v>
      </c>
      <c r="D138" s="51">
        <v>112</v>
      </c>
      <c r="E138" s="53">
        <v>4697.8214286000002</v>
      </c>
      <c r="F138" s="78">
        <v>176</v>
      </c>
      <c r="G138" s="52">
        <v>180.26295454999999</v>
      </c>
      <c r="H138" s="53">
        <v>30.315522727000001</v>
      </c>
      <c r="S138" s="110"/>
      <c r="U138" s="60">
        <v>112</v>
      </c>
      <c r="V138" s="60">
        <v>157</v>
      </c>
      <c r="W138" s="61">
        <v>1.5285454544999999</v>
      </c>
      <c r="X138" s="60">
        <v>14.969727273</v>
      </c>
      <c r="Y138" s="49"/>
      <c r="Z138" s="64"/>
      <c r="AA138" s="64"/>
      <c r="AB138" s="65"/>
      <c r="AC138" s="62">
        <v>109</v>
      </c>
      <c r="AD138" s="63">
        <v>43.966055046000001</v>
      </c>
      <c r="AE138" s="64">
        <v>1.7629828570999999</v>
      </c>
      <c r="AF138" s="65">
        <v>14.255913714</v>
      </c>
    </row>
    <row r="139" spans="1:32" x14ac:dyDescent="0.2">
      <c r="A139" s="26" t="s">
        <v>39</v>
      </c>
      <c r="B139" s="49">
        <v>2001</v>
      </c>
      <c r="C139" s="50">
        <v>0.30694690270000002</v>
      </c>
      <c r="D139" s="51">
        <v>190</v>
      </c>
      <c r="E139" s="53">
        <v>4242.1210526000004</v>
      </c>
      <c r="F139" s="78">
        <v>254</v>
      </c>
      <c r="G139" s="52">
        <v>113.14224409000001</v>
      </c>
      <c r="H139" s="53">
        <v>28.903314961</v>
      </c>
      <c r="S139" s="110"/>
      <c r="U139" s="60">
        <v>190</v>
      </c>
      <c r="V139" s="60">
        <v>162</v>
      </c>
      <c r="W139" s="61">
        <v>1.6081496063</v>
      </c>
      <c r="X139" s="60">
        <v>13.222137795</v>
      </c>
      <c r="Y139" s="49"/>
      <c r="Z139" s="64"/>
      <c r="AA139" s="64"/>
      <c r="AB139" s="65"/>
      <c r="AC139" s="62">
        <v>189</v>
      </c>
      <c r="AD139" s="63">
        <v>37.192063492000003</v>
      </c>
      <c r="AE139" s="64">
        <v>1.0156798418999999</v>
      </c>
      <c r="AF139" s="65">
        <v>12.748694862000001</v>
      </c>
    </row>
    <row r="140" spans="1:32" x14ac:dyDescent="0.2">
      <c r="A140" s="26" t="s">
        <v>39</v>
      </c>
      <c r="B140" s="49">
        <v>2002</v>
      </c>
      <c r="C140" s="50">
        <v>0.21089068829999999</v>
      </c>
      <c r="D140" s="51">
        <v>153</v>
      </c>
      <c r="E140" s="53">
        <v>4498.7385621000003</v>
      </c>
      <c r="F140" s="78">
        <v>221</v>
      </c>
      <c r="G140" s="52">
        <v>98.054117646999998</v>
      </c>
      <c r="H140" s="53">
        <v>30.643882352999999</v>
      </c>
      <c r="S140" s="110"/>
      <c r="U140" s="60">
        <v>153</v>
      </c>
      <c r="V140" s="60">
        <v>149</v>
      </c>
      <c r="W140" s="61">
        <v>0.60367873299999997</v>
      </c>
      <c r="X140" s="60">
        <v>13.999429864</v>
      </c>
      <c r="Y140" s="49"/>
      <c r="Z140" s="64"/>
      <c r="AA140" s="64"/>
      <c r="AB140" s="65"/>
      <c r="AC140" s="62">
        <v>147</v>
      </c>
      <c r="AD140" s="63">
        <v>35.902040816000003</v>
      </c>
      <c r="AE140" s="64">
        <v>1.4235141509</v>
      </c>
      <c r="AF140" s="65">
        <v>13.635284434000001</v>
      </c>
    </row>
    <row r="141" spans="1:32" x14ac:dyDescent="0.2">
      <c r="A141" s="26" t="s">
        <v>39</v>
      </c>
      <c r="B141" s="49">
        <v>2003</v>
      </c>
      <c r="C141" s="50">
        <v>0.23175675679999999</v>
      </c>
      <c r="D141" s="51">
        <v>137</v>
      </c>
      <c r="E141" s="53">
        <v>4743.4598539999997</v>
      </c>
      <c r="F141" s="78">
        <v>186</v>
      </c>
      <c r="G141" s="52">
        <v>147.28758065</v>
      </c>
      <c r="H141" s="53">
        <v>30.594021505000001</v>
      </c>
      <c r="S141" s="110"/>
      <c r="U141" s="60">
        <v>137</v>
      </c>
      <c r="V141" s="60">
        <v>158</v>
      </c>
      <c r="W141" s="61">
        <v>0.68278918919999998</v>
      </c>
      <c r="X141" s="60">
        <v>13.172670269999999</v>
      </c>
      <c r="Y141" s="49"/>
      <c r="Z141" s="64"/>
      <c r="AA141" s="64"/>
      <c r="AB141" s="65"/>
      <c r="AC141" s="62">
        <v>132</v>
      </c>
      <c r="AD141" s="63">
        <v>43.075757576000001</v>
      </c>
      <c r="AE141" s="64">
        <v>1.4282362636999999</v>
      </c>
      <c r="AF141" s="65">
        <v>12.693719230999999</v>
      </c>
    </row>
    <row r="142" spans="1:32" x14ac:dyDescent="0.2">
      <c r="A142" s="26" t="s">
        <v>39</v>
      </c>
      <c r="B142" s="49">
        <v>2004</v>
      </c>
      <c r="C142" s="50">
        <v>0.78310416670000005</v>
      </c>
      <c r="D142" s="51">
        <v>269</v>
      </c>
      <c r="E142" s="53">
        <v>4830.5204461000003</v>
      </c>
      <c r="F142" s="78">
        <v>351</v>
      </c>
      <c r="G142" s="52">
        <v>254.55806268000001</v>
      </c>
      <c r="H142" s="53">
        <v>34.531578347999996</v>
      </c>
      <c r="S142" s="110"/>
      <c r="U142" s="60">
        <v>269</v>
      </c>
      <c r="V142" s="60">
        <v>167</v>
      </c>
      <c r="W142" s="61">
        <v>1.5386239316000001</v>
      </c>
      <c r="X142" s="60">
        <v>15.504900285</v>
      </c>
      <c r="Y142" s="49"/>
      <c r="Z142" s="64"/>
      <c r="AA142" s="64"/>
      <c r="AB142" s="65"/>
      <c r="AC142" s="62">
        <v>261</v>
      </c>
      <c r="AD142" s="63">
        <v>42.562835249000003</v>
      </c>
      <c r="AE142" s="64">
        <v>2.1613544669000002</v>
      </c>
      <c r="AF142" s="65">
        <v>14.571033140999999</v>
      </c>
    </row>
    <row r="143" spans="1:32" x14ac:dyDescent="0.2">
      <c r="A143" s="26" t="s">
        <v>39</v>
      </c>
      <c r="B143" s="49">
        <v>2005</v>
      </c>
      <c r="C143" s="50">
        <v>0.45865092750000003</v>
      </c>
      <c r="D143" s="51">
        <v>234</v>
      </c>
      <c r="E143" s="53">
        <v>4774.3675214000004</v>
      </c>
      <c r="F143" s="78">
        <v>353</v>
      </c>
      <c r="G143" s="52">
        <v>174.07759207000001</v>
      </c>
      <c r="H143" s="53">
        <v>30.608532577999998</v>
      </c>
      <c r="S143" s="110"/>
      <c r="U143" s="60">
        <v>234</v>
      </c>
      <c r="V143" s="60">
        <v>158</v>
      </c>
      <c r="W143" s="61">
        <v>1.0860424929000001</v>
      </c>
      <c r="X143" s="60">
        <v>12.945512748000001</v>
      </c>
      <c r="Y143" s="49"/>
      <c r="Z143" s="64"/>
      <c r="AA143" s="64"/>
      <c r="AB143" s="65"/>
      <c r="AC143" s="62">
        <v>229</v>
      </c>
      <c r="AD143" s="63">
        <v>46.070305677</v>
      </c>
      <c r="AE143" s="64">
        <v>1.8936704871000001</v>
      </c>
      <c r="AF143" s="65">
        <v>11.482178797</v>
      </c>
    </row>
    <row r="144" spans="1:32" x14ac:dyDescent="0.2">
      <c r="A144" s="26" t="s">
        <v>39</v>
      </c>
      <c r="B144" s="49">
        <v>2006</v>
      </c>
      <c r="C144" s="50">
        <v>0.47604838710000003</v>
      </c>
      <c r="D144" s="51">
        <v>177</v>
      </c>
      <c r="E144" s="53">
        <v>4346.4124294000003</v>
      </c>
      <c r="F144" s="78">
        <v>248</v>
      </c>
      <c r="G144" s="52">
        <v>186.65983871</v>
      </c>
      <c r="H144" s="53">
        <v>27.923495968000001</v>
      </c>
      <c r="S144" s="110"/>
      <c r="U144" s="60">
        <v>177</v>
      </c>
      <c r="V144" s="60">
        <v>145</v>
      </c>
      <c r="W144" s="61">
        <v>0.53166396760000001</v>
      </c>
      <c r="X144" s="60">
        <v>10.787736841999999</v>
      </c>
      <c r="Y144" s="49"/>
      <c r="Z144" s="64"/>
      <c r="AA144" s="64"/>
      <c r="AB144" s="65"/>
      <c r="AC144" s="62">
        <v>170</v>
      </c>
      <c r="AD144" s="63">
        <v>39.484117646999998</v>
      </c>
      <c r="AE144" s="64">
        <v>2.3193697479000002</v>
      </c>
      <c r="AF144" s="65">
        <v>9.4489806722999994</v>
      </c>
    </row>
    <row r="145" spans="1:32" x14ac:dyDescent="0.2">
      <c r="A145" s="26" t="s">
        <v>39</v>
      </c>
      <c r="B145" s="49">
        <v>2007</v>
      </c>
      <c r="C145" s="50">
        <v>0.30571059430000003</v>
      </c>
      <c r="D145" s="51">
        <v>120</v>
      </c>
      <c r="E145" s="53">
        <v>4233.0416667</v>
      </c>
      <c r="F145" s="78">
        <v>192</v>
      </c>
      <c r="G145" s="52">
        <v>202.58135417</v>
      </c>
      <c r="H145" s="53">
        <v>25.112104166999998</v>
      </c>
      <c r="S145" s="110"/>
      <c r="U145" s="60">
        <v>120</v>
      </c>
      <c r="V145" s="60">
        <v>144</v>
      </c>
      <c r="W145" s="61">
        <v>0.56121874999999999</v>
      </c>
      <c r="X145" s="60">
        <v>9.7713697916999998</v>
      </c>
      <c r="Y145" s="49"/>
      <c r="Z145" s="64"/>
      <c r="AA145" s="64"/>
      <c r="AB145" s="65"/>
      <c r="AC145" s="62">
        <v>117</v>
      </c>
      <c r="AD145" s="63">
        <v>40.560683761</v>
      </c>
      <c r="AE145" s="64">
        <v>1.4072275132000001</v>
      </c>
      <c r="AF145" s="65">
        <v>8.3369037036999991</v>
      </c>
    </row>
    <row r="146" spans="1:32" x14ac:dyDescent="0.2">
      <c r="A146" s="26" t="s">
        <v>39</v>
      </c>
      <c r="B146" s="49">
        <v>2008</v>
      </c>
      <c r="C146" s="50">
        <v>0.48875527429999999</v>
      </c>
      <c r="D146" s="51">
        <v>147</v>
      </c>
      <c r="E146" s="53">
        <v>4904.9047619000003</v>
      </c>
      <c r="F146" s="78">
        <v>302</v>
      </c>
      <c r="G146" s="52">
        <v>259.45052980000003</v>
      </c>
      <c r="H146" s="53">
        <v>23.258645694999998</v>
      </c>
      <c r="S146" s="110"/>
      <c r="U146" s="60">
        <v>147</v>
      </c>
      <c r="V146" s="60">
        <v>146</v>
      </c>
      <c r="W146" s="61">
        <v>0.93872185429999999</v>
      </c>
      <c r="X146" s="60">
        <v>9.1073245032999992</v>
      </c>
      <c r="Y146" s="49"/>
      <c r="Z146" s="64"/>
      <c r="AA146" s="64"/>
      <c r="AB146" s="65"/>
      <c r="AC146" s="62">
        <v>144</v>
      </c>
      <c r="AD146" s="63">
        <v>33.551388889000002</v>
      </c>
      <c r="AE146" s="64">
        <v>0.75125252529999997</v>
      </c>
      <c r="AF146" s="65">
        <v>8.5214030303000001</v>
      </c>
    </row>
    <row r="147" spans="1:32" x14ac:dyDescent="0.2">
      <c r="A147" s="26" t="s">
        <v>39</v>
      </c>
      <c r="B147" s="49">
        <v>2009</v>
      </c>
      <c r="C147" s="50">
        <v>0.31277310920000001</v>
      </c>
      <c r="D147" s="51">
        <v>155</v>
      </c>
      <c r="E147" s="53">
        <v>4587.0064516000002</v>
      </c>
      <c r="F147" s="78">
        <v>306</v>
      </c>
      <c r="G147" s="52">
        <v>193.55549020000001</v>
      </c>
      <c r="H147" s="53">
        <v>21.610248366</v>
      </c>
      <c r="S147" s="110"/>
      <c r="U147" s="60">
        <v>155</v>
      </c>
      <c r="V147" s="60">
        <v>148</v>
      </c>
      <c r="W147" s="61">
        <v>0.83842810459999995</v>
      </c>
      <c r="X147" s="60">
        <v>7.7611013071999997</v>
      </c>
      <c r="Y147" s="49"/>
      <c r="Z147" s="64"/>
      <c r="AA147" s="64"/>
      <c r="AB147" s="65"/>
      <c r="AC147" s="62">
        <v>150</v>
      </c>
      <c r="AD147" s="63">
        <v>27.032</v>
      </c>
      <c r="AE147" s="64">
        <v>-3.0926909999999998E-2</v>
      </c>
      <c r="AF147" s="65">
        <v>6.5786820598000002</v>
      </c>
    </row>
    <row r="148" spans="1:32" x14ac:dyDescent="0.2">
      <c r="A148" s="26" t="s">
        <v>39</v>
      </c>
      <c r="B148" s="49">
        <v>2010</v>
      </c>
      <c r="C148" s="50">
        <v>0.36170833330000002</v>
      </c>
      <c r="D148" s="51">
        <v>98</v>
      </c>
      <c r="E148" s="53">
        <v>5568.9591836999998</v>
      </c>
      <c r="F148" s="78">
        <v>209</v>
      </c>
      <c r="G148" s="52">
        <v>241.17712918999999</v>
      </c>
      <c r="H148" s="53">
        <v>20.823043062</v>
      </c>
      <c r="S148" s="110"/>
      <c r="U148" s="60">
        <v>98</v>
      </c>
      <c r="V148" s="60">
        <v>142</v>
      </c>
      <c r="W148" s="61">
        <v>1.0476105768999999</v>
      </c>
      <c r="X148" s="60">
        <v>7.9304711538000001</v>
      </c>
      <c r="Y148" s="49"/>
      <c r="Z148" s="64"/>
      <c r="AA148" s="64"/>
      <c r="AB148" s="65"/>
      <c r="AC148" s="62">
        <v>83</v>
      </c>
      <c r="AD148" s="63">
        <v>27.587951807</v>
      </c>
      <c r="AE148" s="64">
        <v>-0.20364563099999999</v>
      </c>
      <c r="AF148" s="65">
        <v>5.7461029125999996</v>
      </c>
    </row>
    <row r="149" spans="1:32" x14ac:dyDescent="0.2">
      <c r="A149" s="26" t="s">
        <v>39</v>
      </c>
      <c r="B149" s="49">
        <v>2011</v>
      </c>
      <c r="C149" s="50">
        <v>0.56148780490000005</v>
      </c>
      <c r="D149" s="51">
        <v>59</v>
      </c>
      <c r="E149" s="53">
        <v>5716.2711864000003</v>
      </c>
      <c r="F149" s="78">
        <v>305</v>
      </c>
      <c r="G149" s="52">
        <v>329.07819671999999</v>
      </c>
      <c r="H149" s="53">
        <v>17.257708196999999</v>
      </c>
      <c r="S149" s="110"/>
      <c r="U149" s="60">
        <v>59</v>
      </c>
      <c r="V149" s="60">
        <v>122</v>
      </c>
      <c r="W149" s="61">
        <v>1.3224557376999999</v>
      </c>
      <c r="X149" s="60">
        <v>7.9431901638999998</v>
      </c>
      <c r="Y149" s="49"/>
      <c r="Z149" s="64"/>
      <c r="AA149" s="64"/>
      <c r="AB149" s="65"/>
    </row>
    <row r="150" spans="1:32" x14ac:dyDescent="0.2">
      <c r="A150" s="26" t="s">
        <v>39</v>
      </c>
      <c r="B150" s="49">
        <v>2012</v>
      </c>
      <c r="C150" s="50">
        <v>0.53006230529999998</v>
      </c>
      <c r="F150" s="78">
        <v>253</v>
      </c>
      <c r="G150" s="52">
        <v>190.08332016</v>
      </c>
      <c r="H150" s="53">
        <v>11.015454545000001</v>
      </c>
      <c r="S150" s="110"/>
      <c r="Y150" s="49"/>
      <c r="Z150" s="64"/>
      <c r="AA150" s="64"/>
      <c r="AB150" s="65"/>
    </row>
    <row r="151" spans="1:32" x14ac:dyDescent="0.2">
      <c r="A151" s="26" t="s">
        <v>39</v>
      </c>
      <c r="B151" s="49">
        <v>2013</v>
      </c>
      <c r="C151" s="50">
        <v>0.48300518129999997</v>
      </c>
      <c r="F151" s="78">
        <v>156</v>
      </c>
      <c r="G151" s="52">
        <v>196.27711538</v>
      </c>
      <c r="H151" s="53">
        <v>9.4948717948999999</v>
      </c>
      <c r="S151" s="110"/>
      <c r="Y151" s="49"/>
      <c r="Z151" s="64"/>
      <c r="AA151" s="64"/>
      <c r="AB151" s="65"/>
    </row>
    <row r="152" spans="1:32" x14ac:dyDescent="0.2">
      <c r="A152" s="26" t="s">
        <v>40</v>
      </c>
      <c r="B152" s="49">
        <v>1997</v>
      </c>
      <c r="C152" s="50">
        <v>0</v>
      </c>
      <c r="F152" s="78">
        <v>54</v>
      </c>
      <c r="G152" s="52">
        <v>51.953148147999997</v>
      </c>
      <c r="H152" s="53">
        <v>20.536592593000002</v>
      </c>
      <c r="S152" s="110"/>
      <c r="Y152" s="49"/>
      <c r="Z152" s="64"/>
      <c r="AA152" s="64"/>
      <c r="AB152" s="65"/>
    </row>
    <row r="153" spans="1:32" x14ac:dyDescent="0.2">
      <c r="A153" s="26" t="s">
        <v>40</v>
      </c>
      <c r="B153" s="49">
        <v>1998</v>
      </c>
      <c r="C153" s="50">
        <v>6.4052288000000001E-3</v>
      </c>
      <c r="F153" s="78">
        <v>57</v>
      </c>
      <c r="G153" s="52">
        <v>80.852631579000004</v>
      </c>
      <c r="H153" s="53">
        <v>21.577017544</v>
      </c>
      <c r="S153" s="110"/>
      <c r="Y153" s="49"/>
      <c r="Z153" s="64"/>
      <c r="AA153" s="64"/>
      <c r="AB153" s="65"/>
    </row>
    <row r="154" spans="1:32" x14ac:dyDescent="0.2">
      <c r="A154" s="26" t="s">
        <v>40</v>
      </c>
      <c r="B154" s="49">
        <v>1999</v>
      </c>
      <c r="C154" s="50">
        <v>5.4171779099999998E-2</v>
      </c>
      <c r="F154" s="78">
        <v>87</v>
      </c>
      <c r="G154" s="52">
        <v>102.7854023</v>
      </c>
      <c r="H154" s="53">
        <v>24.606862069000002</v>
      </c>
      <c r="S154" s="110"/>
      <c r="Y154" s="49"/>
      <c r="Z154" s="64"/>
      <c r="AA154" s="64"/>
      <c r="AB154" s="65"/>
    </row>
    <row r="155" spans="1:32" x14ac:dyDescent="0.2">
      <c r="A155" s="26" t="s">
        <v>40</v>
      </c>
      <c r="B155" s="49">
        <v>2000</v>
      </c>
      <c r="C155" s="50">
        <v>8.1981981999999995E-3</v>
      </c>
      <c r="D155" s="51">
        <v>59</v>
      </c>
      <c r="E155" s="53">
        <v>4393.2033898</v>
      </c>
      <c r="F155" s="78">
        <v>105</v>
      </c>
      <c r="G155" s="52">
        <v>48.131999999999998</v>
      </c>
      <c r="H155" s="53">
        <v>25.119866667</v>
      </c>
      <c r="S155" s="110"/>
      <c r="U155" s="60">
        <v>59</v>
      </c>
      <c r="V155" s="60">
        <v>124</v>
      </c>
      <c r="W155" s="61">
        <v>0.37355238099999999</v>
      </c>
      <c r="X155" s="60">
        <v>11.00087619</v>
      </c>
      <c r="Y155" s="49"/>
      <c r="Z155" s="64"/>
      <c r="AA155" s="64"/>
      <c r="AB155" s="65"/>
      <c r="AC155" s="62">
        <v>56</v>
      </c>
      <c r="AD155" s="63">
        <v>47.933928571000003</v>
      </c>
      <c r="AE155" s="64">
        <v>0.74270707069999997</v>
      </c>
      <c r="AF155" s="65">
        <v>8.9942494949</v>
      </c>
    </row>
    <row r="156" spans="1:32" x14ac:dyDescent="0.2">
      <c r="A156" s="26" t="s">
        <v>40</v>
      </c>
      <c r="B156" s="49">
        <v>2001</v>
      </c>
      <c r="C156" s="50">
        <v>4.0000000000000001E-3</v>
      </c>
      <c r="D156" s="51">
        <v>53</v>
      </c>
      <c r="E156" s="53">
        <v>4343.8301886999998</v>
      </c>
      <c r="F156" s="78">
        <v>102</v>
      </c>
      <c r="G156" s="52">
        <v>130.17980392000001</v>
      </c>
      <c r="H156" s="53">
        <v>22.072862744999998</v>
      </c>
      <c r="S156" s="110"/>
      <c r="U156" s="60">
        <v>53</v>
      </c>
      <c r="V156" s="60">
        <v>122</v>
      </c>
      <c r="W156" s="61">
        <v>-4.60784E-4</v>
      </c>
      <c r="X156" s="60">
        <v>9.6840490195999998</v>
      </c>
      <c r="Y156" s="49"/>
      <c r="Z156" s="64"/>
      <c r="AA156" s="64"/>
      <c r="AB156" s="65"/>
      <c r="AC156" s="62">
        <v>50</v>
      </c>
      <c r="AD156" s="63">
        <v>48.822000000000003</v>
      </c>
      <c r="AE156" s="64">
        <v>1.3423700000000001</v>
      </c>
      <c r="AF156" s="65">
        <v>7.9595940000000001</v>
      </c>
    </row>
    <row r="157" spans="1:32" x14ac:dyDescent="0.2">
      <c r="A157" s="26" t="s">
        <v>40</v>
      </c>
      <c r="B157" s="49">
        <v>2002</v>
      </c>
      <c r="C157" s="50">
        <v>8.1967213100000005E-2</v>
      </c>
      <c r="D157" s="51">
        <v>95</v>
      </c>
      <c r="E157" s="53">
        <v>4325.3999999999996</v>
      </c>
      <c r="F157" s="78">
        <v>167</v>
      </c>
      <c r="G157" s="52">
        <v>114.83107784000001</v>
      </c>
      <c r="H157" s="53">
        <v>24.629203593</v>
      </c>
      <c r="S157" s="110"/>
      <c r="U157" s="60">
        <v>95</v>
      </c>
      <c r="V157" s="60">
        <v>122</v>
      </c>
      <c r="W157" s="61">
        <v>0.47744311379999999</v>
      </c>
      <c r="X157" s="60">
        <v>11.236532934</v>
      </c>
      <c r="Y157" s="49"/>
      <c r="Z157" s="64"/>
      <c r="AA157" s="64"/>
      <c r="AB157" s="65"/>
      <c r="AC157" s="62">
        <v>89</v>
      </c>
      <c r="AD157" s="63">
        <v>45.346067415999997</v>
      </c>
      <c r="AE157" s="64">
        <v>1.1490382165999999</v>
      </c>
      <c r="AF157" s="65">
        <v>9.8717420382000007</v>
      </c>
    </row>
    <row r="158" spans="1:32" x14ac:dyDescent="0.2">
      <c r="A158" s="26" t="s">
        <v>40</v>
      </c>
      <c r="B158" s="49">
        <v>2003</v>
      </c>
      <c r="C158" s="50">
        <v>8.2070706999999993E-3</v>
      </c>
      <c r="D158" s="51">
        <v>153</v>
      </c>
      <c r="E158" s="53">
        <v>4718.4379085</v>
      </c>
      <c r="F158" s="78">
        <v>234</v>
      </c>
      <c r="G158" s="52">
        <v>76.437606837999994</v>
      </c>
      <c r="H158" s="53">
        <v>28.438299144999998</v>
      </c>
      <c r="S158" s="110"/>
      <c r="U158" s="60">
        <v>153</v>
      </c>
      <c r="V158" s="60">
        <v>133</v>
      </c>
      <c r="W158" s="61">
        <v>0.93138461539999995</v>
      </c>
      <c r="X158" s="60">
        <v>13.046850427000001</v>
      </c>
      <c r="Y158" s="49"/>
      <c r="Z158" s="64"/>
      <c r="AA158" s="64"/>
      <c r="AB158" s="65"/>
      <c r="AC158" s="62">
        <v>146</v>
      </c>
      <c r="AD158" s="63">
        <v>45.097260274</v>
      </c>
      <c r="AE158" s="64">
        <v>1.0541842105000001</v>
      </c>
      <c r="AF158" s="65">
        <v>11.420903509</v>
      </c>
    </row>
    <row r="159" spans="1:32" x14ac:dyDescent="0.2">
      <c r="A159" s="26" t="s">
        <v>40</v>
      </c>
      <c r="B159" s="49">
        <v>2004</v>
      </c>
      <c r="C159" s="50">
        <v>4.25170068E-2</v>
      </c>
      <c r="D159" s="51">
        <v>135</v>
      </c>
      <c r="E159" s="53">
        <v>4636.8370370000002</v>
      </c>
      <c r="F159" s="78">
        <v>223</v>
      </c>
      <c r="G159" s="52">
        <v>65.703183856999999</v>
      </c>
      <c r="H159" s="53">
        <v>25.723058296000001</v>
      </c>
      <c r="S159" s="110"/>
      <c r="U159" s="60">
        <v>135</v>
      </c>
      <c r="V159" s="60">
        <v>140</v>
      </c>
      <c r="W159" s="61">
        <v>1.045206278</v>
      </c>
      <c r="X159" s="60">
        <v>11.908883407999999</v>
      </c>
      <c r="Y159" s="49"/>
      <c r="Z159" s="64"/>
      <c r="AA159" s="64"/>
      <c r="AB159" s="65"/>
      <c r="AC159" s="62">
        <v>126</v>
      </c>
      <c r="AD159" s="63">
        <v>42.502380952000003</v>
      </c>
      <c r="AE159" s="64">
        <v>0.81327962090000006</v>
      </c>
      <c r="AF159" s="65">
        <v>10.551255923999999</v>
      </c>
    </row>
    <row r="160" spans="1:32" x14ac:dyDescent="0.2">
      <c r="A160" s="26" t="s">
        <v>40</v>
      </c>
      <c r="B160" s="49">
        <v>2005</v>
      </c>
      <c r="C160" s="50">
        <v>8.7315010600000006E-2</v>
      </c>
      <c r="D160" s="51">
        <v>131</v>
      </c>
      <c r="E160" s="53">
        <v>4346.2061069000001</v>
      </c>
      <c r="F160" s="78">
        <v>258</v>
      </c>
      <c r="G160" s="52">
        <v>45.553953487999998</v>
      </c>
      <c r="H160" s="53">
        <v>24.533767441999998</v>
      </c>
      <c r="S160" s="110"/>
      <c r="U160" s="60">
        <v>131</v>
      </c>
      <c r="V160" s="60">
        <v>130</v>
      </c>
      <c r="W160" s="61">
        <v>0.37273929960000002</v>
      </c>
      <c r="X160" s="60">
        <v>11.419883268</v>
      </c>
      <c r="Y160" s="49"/>
      <c r="Z160" s="64"/>
      <c r="AA160" s="64"/>
      <c r="AB160" s="65"/>
      <c r="AC160" s="62">
        <v>122</v>
      </c>
      <c r="AD160" s="63">
        <v>37.476229508000003</v>
      </c>
      <c r="AE160" s="64">
        <v>0.77059274190000004</v>
      </c>
      <c r="AF160" s="65">
        <v>9.5616338709999997</v>
      </c>
    </row>
    <row r="161" spans="1:32" x14ac:dyDescent="0.2">
      <c r="A161" s="26" t="s">
        <v>40</v>
      </c>
      <c r="B161" s="49">
        <v>2006</v>
      </c>
      <c r="C161" s="50">
        <v>0.1752062868</v>
      </c>
      <c r="D161" s="51">
        <v>162</v>
      </c>
      <c r="E161" s="53">
        <v>4554.8888889</v>
      </c>
      <c r="F161" s="78">
        <v>295</v>
      </c>
      <c r="G161" s="52">
        <v>37.48020339</v>
      </c>
      <c r="H161" s="53">
        <v>25.031369492</v>
      </c>
      <c r="S161" s="110"/>
      <c r="U161" s="60">
        <v>162</v>
      </c>
      <c r="V161" s="60">
        <v>131</v>
      </c>
      <c r="W161" s="61">
        <v>0.74384693879999997</v>
      </c>
      <c r="X161" s="60">
        <v>11.799340136</v>
      </c>
      <c r="Y161" s="49"/>
      <c r="Z161" s="64"/>
      <c r="AA161" s="64"/>
      <c r="AB161" s="65"/>
      <c r="AC161" s="62">
        <v>153</v>
      </c>
      <c r="AD161" s="63">
        <v>38.077124183000002</v>
      </c>
      <c r="AE161" s="64">
        <v>1.7482947367999999</v>
      </c>
      <c r="AF161" s="65">
        <v>10.118250526000001</v>
      </c>
    </row>
    <row r="162" spans="1:32" x14ac:dyDescent="0.2">
      <c r="A162" s="26" t="s">
        <v>40</v>
      </c>
      <c r="B162" s="49">
        <v>2007</v>
      </c>
      <c r="C162" s="50">
        <v>1.39756944E-2</v>
      </c>
      <c r="D162" s="51">
        <v>206</v>
      </c>
      <c r="E162" s="53">
        <v>4710.5194174999997</v>
      </c>
      <c r="F162" s="78">
        <v>369</v>
      </c>
      <c r="G162" s="52">
        <v>70.175094850999997</v>
      </c>
      <c r="H162" s="53">
        <v>27.109794038</v>
      </c>
      <c r="S162" s="110"/>
      <c r="U162" s="60">
        <v>206</v>
      </c>
      <c r="V162" s="60">
        <v>133</v>
      </c>
      <c r="W162" s="61">
        <v>0.13560704609999999</v>
      </c>
      <c r="X162" s="60">
        <v>13.349289972999999</v>
      </c>
      <c r="Y162" s="49"/>
      <c r="Z162" s="64"/>
      <c r="AA162" s="64"/>
      <c r="AB162" s="65"/>
      <c r="AC162" s="62">
        <v>198</v>
      </c>
      <c r="AD162" s="63">
        <v>36.948484848</v>
      </c>
      <c r="AE162" s="64">
        <v>1.1134668508000001</v>
      </c>
      <c r="AF162" s="65">
        <v>11.089082597000001</v>
      </c>
    </row>
    <row r="163" spans="1:32" x14ac:dyDescent="0.2">
      <c r="A163" s="26" t="s">
        <v>40</v>
      </c>
      <c r="B163" s="49">
        <v>2008</v>
      </c>
      <c r="C163" s="50">
        <v>5.6319327699999998E-2</v>
      </c>
      <c r="D163" s="51">
        <v>190</v>
      </c>
      <c r="E163" s="53">
        <v>4884.0631579000001</v>
      </c>
      <c r="F163" s="78">
        <v>376</v>
      </c>
      <c r="G163" s="52">
        <v>83.318271276999994</v>
      </c>
      <c r="H163" s="53">
        <v>24.558523936</v>
      </c>
      <c r="S163" s="110"/>
      <c r="U163" s="60">
        <v>190</v>
      </c>
      <c r="V163" s="60">
        <v>125</v>
      </c>
      <c r="W163" s="61">
        <v>0.27979521280000003</v>
      </c>
      <c r="X163" s="60">
        <v>11.320007979</v>
      </c>
      <c r="Y163" s="49"/>
      <c r="Z163" s="64"/>
      <c r="AA163" s="64"/>
      <c r="AB163" s="65"/>
      <c r="AC163" s="62">
        <v>185</v>
      </c>
      <c r="AD163" s="63">
        <v>34.171891891999998</v>
      </c>
      <c r="AE163" s="64">
        <v>0.4200108696</v>
      </c>
      <c r="AF163" s="65">
        <v>9.3884010870000001</v>
      </c>
    </row>
    <row r="164" spans="1:32" x14ac:dyDescent="0.2">
      <c r="A164" s="26" t="s">
        <v>40</v>
      </c>
      <c r="B164" s="49">
        <v>2009</v>
      </c>
      <c r="C164" s="50">
        <v>0.11755514709999999</v>
      </c>
      <c r="D164" s="51">
        <v>185</v>
      </c>
      <c r="E164" s="53">
        <v>4795.5405405000001</v>
      </c>
      <c r="F164" s="78">
        <v>352</v>
      </c>
      <c r="G164" s="52">
        <v>59.255568181999998</v>
      </c>
      <c r="H164" s="53">
        <v>24.680786932</v>
      </c>
      <c r="S164" s="110"/>
      <c r="U164" s="60">
        <v>185</v>
      </c>
      <c r="V164" s="60">
        <v>125</v>
      </c>
      <c r="W164" s="61">
        <v>-0.272255682</v>
      </c>
      <c r="X164" s="60">
        <v>11.500857955000001</v>
      </c>
      <c r="Y164" s="49"/>
      <c r="Z164" s="64"/>
      <c r="AA164" s="64"/>
      <c r="AB164" s="65"/>
      <c r="AC164" s="62">
        <v>182</v>
      </c>
      <c r="AD164" s="63">
        <v>25.906593406999999</v>
      </c>
      <c r="AE164" s="64">
        <v>-1.055400576</v>
      </c>
      <c r="AF164" s="65">
        <v>9.4226331412000004</v>
      </c>
    </row>
    <row r="165" spans="1:32" x14ac:dyDescent="0.2">
      <c r="A165" s="26" t="s">
        <v>40</v>
      </c>
      <c r="B165" s="49">
        <v>2010</v>
      </c>
      <c r="C165" s="50">
        <v>7.55432781E-2</v>
      </c>
      <c r="D165" s="51">
        <v>202</v>
      </c>
      <c r="E165" s="53">
        <v>5142.4257426000004</v>
      </c>
      <c r="F165" s="78">
        <v>346</v>
      </c>
      <c r="G165" s="52">
        <v>97.703526011999998</v>
      </c>
      <c r="H165" s="53">
        <v>23.074898844</v>
      </c>
      <c r="S165" s="110"/>
      <c r="U165" s="60">
        <v>202</v>
      </c>
      <c r="V165" s="60">
        <v>116</v>
      </c>
      <c r="W165" s="61">
        <v>-0.87386994200000001</v>
      </c>
      <c r="X165" s="60">
        <v>10.56266763</v>
      </c>
      <c r="Y165" s="49"/>
      <c r="Z165" s="64"/>
      <c r="AA165" s="64"/>
      <c r="AB165" s="65"/>
      <c r="AC165" s="62">
        <v>176</v>
      </c>
      <c r="AD165" s="63">
        <v>25.630113636000001</v>
      </c>
      <c r="AE165" s="64">
        <v>-1.7213353469999999</v>
      </c>
      <c r="AF165" s="65">
        <v>7.3606534743000003</v>
      </c>
    </row>
    <row r="166" spans="1:32" x14ac:dyDescent="0.2">
      <c r="A166" s="26" t="s">
        <v>40</v>
      </c>
      <c r="B166" s="49">
        <v>2011</v>
      </c>
      <c r="C166" s="50">
        <v>8.9947552400000005E-2</v>
      </c>
      <c r="D166" s="51">
        <v>112</v>
      </c>
      <c r="E166" s="53">
        <v>5018.4196429000003</v>
      </c>
      <c r="F166" s="78">
        <v>350</v>
      </c>
      <c r="G166" s="52">
        <v>108.72022857</v>
      </c>
      <c r="H166" s="53">
        <v>18.581174286</v>
      </c>
      <c r="S166" s="110"/>
      <c r="U166" s="60">
        <v>112</v>
      </c>
      <c r="V166" s="60">
        <v>113</v>
      </c>
      <c r="W166" s="61">
        <v>0.1176628571</v>
      </c>
      <c r="X166" s="60">
        <v>8.5607714286000007</v>
      </c>
      <c r="Y166" s="49"/>
      <c r="Z166" s="64"/>
      <c r="AA166" s="64"/>
      <c r="AB166" s="65"/>
      <c r="AC166" s="62">
        <v>53</v>
      </c>
      <c r="AD166" s="63">
        <v>21.726415094</v>
      </c>
      <c r="AE166" s="64">
        <v>-2.1861424239999998</v>
      </c>
      <c r="AF166" s="65">
        <v>6.7531690909000002</v>
      </c>
    </row>
    <row r="167" spans="1:32" x14ac:dyDescent="0.2">
      <c r="A167" s="26" t="s">
        <v>40</v>
      </c>
      <c r="B167" s="49">
        <v>2012</v>
      </c>
      <c r="C167" s="50">
        <v>0.11001919390000001</v>
      </c>
      <c r="F167" s="78">
        <v>290</v>
      </c>
      <c r="G167" s="52">
        <v>111.19231034000001</v>
      </c>
      <c r="H167" s="53">
        <v>15.082462069</v>
      </c>
      <c r="S167" s="110"/>
      <c r="Y167" s="49"/>
      <c r="Z167" s="64"/>
      <c r="AA167" s="64"/>
      <c r="AB167" s="65"/>
    </row>
    <row r="168" spans="1:32" x14ac:dyDescent="0.2">
      <c r="A168" s="26" t="s">
        <v>40</v>
      </c>
      <c r="B168" s="49">
        <v>2013</v>
      </c>
      <c r="C168" s="50">
        <v>0.1601353965</v>
      </c>
      <c r="F168" s="78">
        <v>250</v>
      </c>
      <c r="G168" s="52">
        <v>105.99064</v>
      </c>
      <c r="H168" s="53">
        <v>13.049200000000001</v>
      </c>
      <c r="S168" s="110"/>
      <c r="Y168" s="49"/>
      <c r="Z168" s="64"/>
      <c r="AA168" s="64"/>
      <c r="AB168" s="65"/>
    </row>
    <row r="169" spans="1:32" x14ac:dyDescent="0.2">
      <c r="A169" s="26" t="s">
        <v>40</v>
      </c>
      <c r="B169" s="49">
        <v>2014</v>
      </c>
      <c r="C169" s="50">
        <v>3.8483146099999997E-2</v>
      </c>
      <c r="F169" s="78">
        <v>105</v>
      </c>
      <c r="G169" s="52">
        <v>83.281809523999996</v>
      </c>
      <c r="H169" s="53">
        <v>12.423809523999999</v>
      </c>
      <c r="S169" s="110"/>
      <c r="Y169" s="49"/>
      <c r="Z169" s="64"/>
      <c r="AA169" s="64"/>
      <c r="AB169" s="65"/>
    </row>
    <row r="170" spans="1:32" x14ac:dyDescent="0.2">
      <c r="A170" s="26" t="s">
        <v>41</v>
      </c>
      <c r="B170" s="49">
        <v>1987</v>
      </c>
      <c r="C170" s="50">
        <v>8.3098592000000002E-3</v>
      </c>
      <c r="F170" s="78">
        <v>55</v>
      </c>
      <c r="G170" s="52">
        <v>-127.8012727</v>
      </c>
      <c r="H170" s="53">
        <v>27.131399999999999</v>
      </c>
      <c r="S170" s="110"/>
      <c r="Y170" s="49"/>
      <c r="Z170" s="64"/>
      <c r="AA170" s="64"/>
      <c r="AB170" s="65"/>
    </row>
    <row r="171" spans="1:32" x14ac:dyDescent="0.2">
      <c r="A171" s="26" t="s">
        <v>41</v>
      </c>
      <c r="B171" s="49">
        <v>1988</v>
      </c>
      <c r="C171" s="50">
        <v>3.6923076899999997E-2</v>
      </c>
      <c r="F171" s="78">
        <v>52</v>
      </c>
      <c r="G171" s="52">
        <v>-16.467500000000001</v>
      </c>
      <c r="H171" s="53">
        <v>30.308519230999998</v>
      </c>
      <c r="S171" s="110"/>
      <c r="Y171" s="49"/>
      <c r="Z171" s="64"/>
      <c r="AA171" s="64"/>
      <c r="AB171" s="65"/>
    </row>
    <row r="172" spans="1:32" x14ac:dyDescent="0.2">
      <c r="A172" s="26" t="s">
        <v>41</v>
      </c>
      <c r="B172" s="49">
        <v>1989</v>
      </c>
      <c r="C172" s="50">
        <v>0.16727272730000001</v>
      </c>
      <c r="D172" s="51">
        <v>62</v>
      </c>
      <c r="E172" s="53">
        <v>4800.3064516000004</v>
      </c>
      <c r="F172" s="78">
        <v>82</v>
      </c>
      <c r="G172" s="52">
        <v>-91.308170730000001</v>
      </c>
      <c r="H172" s="53">
        <v>29.187439024</v>
      </c>
      <c r="S172" s="110"/>
      <c r="U172" s="60">
        <v>62</v>
      </c>
      <c r="V172" s="60">
        <v>144</v>
      </c>
      <c r="W172" s="61">
        <v>1.3367439024000001</v>
      </c>
      <c r="X172" s="60">
        <v>11.995170732</v>
      </c>
      <c r="Y172" s="49"/>
      <c r="Z172" s="64"/>
      <c r="AA172" s="64"/>
      <c r="AB172" s="65"/>
      <c r="AC172" s="62">
        <v>60</v>
      </c>
      <c r="AD172" s="63">
        <v>56.284999999999997</v>
      </c>
      <c r="AE172" s="64">
        <v>-2.7820509999999998E-3</v>
      </c>
      <c r="AF172" s="65">
        <v>9.3460256410000007</v>
      </c>
    </row>
    <row r="173" spans="1:32" x14ac:dyDescent="0.2">
      <c r="A173" s="26" t="s">
        <v>41</v>
      </c>
      <c r="B173" s="49">
        <v>1990</v>
      </c>
      <c r="C173" s="50">
        <v>0.17749999999999999</v>
      </c>
      <c r="D173" s="51">
        <v>54</v>
      </c>
      <c r="E173" s="53">
        <v>5232.5</v>
      </c>
      <c r="F173" s="78">
        <v>82</v>
      </c>
      <c r="G173" s="52">
        <v>-25.185487800000001</v>
      </c>
      <c r="H173" s="53">
        <v>28.226268293</v>
      </c>
      <c r="S173" s="110"/>
      <c r="U173" s="60">
        <v>54</v>
      </c>
      <c r="V173" s="60">
        <v>157</v>
      </c>
      <c r="W173" s="61">
        <v>1.1778658537</v>
      </c>
      <c r="X173" s="60">
        <v>11.116195122000001</v>
      </c>
      <c r="Y173" s="49"/>
      <c r="Z173" s="64"/>
      <c r="AA173" s="64"/>
      <c r="AB173" s="65"/>
      <c r="AC173" s="62">
        <v>54</v>
      </c>
      <c r="AD173" s="63">
        <v>51.781481481</v>
      </c>
      <c r="AE173" s="64">
        <v>-0.101617284</v>
      </c>
      <c r="AF173" s="65">
        <v>9.0177777777999992</v>
      </c>
    </row>
    <row r="174" spans="1:32" x14ac:dyDescent="0.2">
      <c r="A174" s="26" t="s">
        <v>41</v>
      </c>
      <c r="B174" s="49">
        <v>1991</v>
      </c>
      <c r="C174" s="50">
        <v>7.7286821699999994E-2</v>
      </c>
      <c r="D174" s="51">
        <v>65</v>
      </c>
      <c r="E174" s="53">
        <v>5030.4461537999996</v>
      </c>
      <c r="F174" s="78">
        <v>89</v>
      </c>
      <c r="G174" s="52">
        <v>-46.992921350000003</v>
      </c>
      <c r="H174" s="53">
        <v>30.258921348000001</v>
      </c>
      <c r="S174" s="110"/>
      <c r="U174" s="60">
        <v>65</v>
      </c>
      <c r="V174" s="60">
        <v>150</v>
      </c>
      <c r="W174" s="61">
        <v>1.1264606742000001</v>
      </c>
      <c r="X174" s="60">
        <v>11.634741572999999</v>
      </c>
      <c r="Y174" s="49"/>
      <c r="Z174" s="64"/>
      <c r="AA174" s="64"/>
      <c r="AB174" s="65"/>
      <c r="AC174" s="62">
        <v>65</v>
      </c>
      <c r="AD174" s="63">
        <v>51.046153846000003</v>
      </c>
      <c r="AE174" s="64">
        <v>-0.103101124</v>
      </c>
      <c r="AF174" s="65">
        <v>9.3248314607000005</v>
      </c>
    </row>
    <row r="175" spans="1:32" x14ac:dyDescent="0.2">
      <c r="A175" s="26" t="s">
        <v>41</v>
      </c>
      <c r="B175" s="49">
        <v>1992</v>
      </c>
      <c r="C175" s="50">
        <v>0.24159235670000001</v>
      </c>
      <c r="D175" s="51">
        <v>90</v>
      </c>
      <c r="E175" s="53">
        <v>5187.0333332999999</v>
      </c>
      <c r="F175" s="78">
        <v>115</v>
      </c>
      <c r="G175" s="52">
        <v>82.567130434999996</v>
      </c>
      <c r="H175" s="53">
        <v>32.127200000000002</v>
      </c>
      <c r="S175" s="110"/>
      <c r="U175" s="60">
        <v>90</v>
      </c>
      <c r="V175" s="60">
        <v>152</v>
      </c>
      <c r="W175" s="61">
        <v>2.0308695652000002</v>
      </c>
      <c r="X175" s="60">
        <v>12.899052173999999</v>
      </c>
      <c r="Y175" s="49"/>
      <c r="Z175" s="64"/>
      <c r="AA175" s="64"/>
      <c r="AB175" s="65"/>
      <c r="AC175" s="62">
        <v>87</v>
      </c>
      <c r="AD175" s="63">
        <v>48.688505747000001</v>
      </c>
      <c r="AE175" s="64">
        <v>0.1140818182</v>
      </c>
      <c r="AF175" s="65">
        <v>10.605454545000001</v>
      </c>
    </row>
    <row r="176" spans="1:32" x14ac:dyDescent="0.2">
      <c r="A176" s="26" t="s">
        <v>41</v>
      </c>
      <c r="B176" s="49">
        <v>1993</v>
      </c>
      <c r="C176" s="50">
        <v>0.49493827159999998</v>
      </c>
      <c r="D176" s="51">
        <v>89</v>
      </c>
      <c r="E176" s="53">
        <v>5005.8426965999997</v>
      </c>
      <c r="F176" s="78">
        <v>125</v>
      </c>
      <c r="G176" s="52">
        <v>-67.023439999999994</v>
      </c>
      <c r="H176" s="53">
        <v>30.997616000000001</v>
      </c>
      <c r="S176" s="110"/>
      <c r="U176" s="60">
        <v>89</v>
      </c>
      <c r="V176" s="60">
        <v>144</v>
      </c>
      <c r="W176" s="61">
        <v>1.5416639999999999</v>
      </c>
      <c r="X176" s="60">
        <v>11.999703999999999</v>
      </c>
      <c r="Y176" s="49"/>
      <c r="Z176" s="64"/>
      <c r="AA176" s="64"/>
      <c r="AB176" s="65"/>
      <c r="AC176" s="62">
        <v>84</v>
      </c>
      <c r="AD176" s="63">
        <v>47.897619048000003</v>
      </c>
      <c r="AE176" s="64">
        <v>-0.60070833300000004</v>
      </c>
      <c r="AF176" s="65">
        <v>9.6924550000000007</v>
      </c>
    </row>
    <row r="177" spans="1:32" x14ac:dyDescent="0.2">
      <c r="A177" s="26" t="s">
        <v>41</v>
      </c>
      <c r="B177" s="49">
        <v>1994</v>
      </c>
      <c r="C177" s="50">
        <v>0.64477419349999998</v>
      </c>
      <c r="D177" s="51">
        <v>95</v>
      </c>
      <c r="E177" s="53">
        <v>5199.7368421000001</v>
      </c>
      <c r="F177" s="78">
        <v>130</v>
      </c>
      <c r="G177" s="52">
        <v>14.437076922999999</v>
      </c>
      <c r="H177" s="53">
        <v>34.432776922999999</v>
      </c>
      <c r="S177" s="110"/>
      <c r="U177" s="60">
        <v>95</v>
      </c>
      <c r="V177" s="60">
        <v>124</v>
      </c>
      <c r="W177" s="61">
        <v>0.1469076923</v>
      </c>
      <c r="X177" s="60">
        <v>14.411923077000001</v>
      </c>
      <c r="Y177" s="49"/>
      <c r="Z177" s="64"/>
      <c r="AA177" s="64"/>
      <c r="AB177" s="65"/>
      <c r="AC177" s="62">
        <v>88</v>
      </c>
      <c r="AD177" s="63">
        <v>46.885227272999998</v>
      </c>
      <c r="AE177" s="64">
        <v>-0.937047619</v>
      </c>
      <c r="AF177" s="65">
        <v>11.502536508</v>
      </c>
    </row>
    <row r="178" spans="1:32" x14ac:dyDescent="0.2">
      <c r="A178" s="26" t="s">
        <v>41</v>
      </c>
      <c r="B178" s="49">
        <v>1995</v>
      </c>
      <c r="C178" s="50">
        <v>0.3765</v>
      </c>
      <c r="D178" s="51">
        <v>68</v>
      </c>
      <c r="E178" s="53">
        <v>5285.1176470999999</v>
      </c>
      <c r="F178" s="78">
        <v>121</v>
      </c>
      <c r="G178" s="52">
        <v>-33.206942150000003</v>
      </c>
      <c r="H178" s="53">
        <v>29.192933883999999</v>
      </c>
      <c r="S178" s="110"/>
      <c r="U178" s="60">
        <v>68</v>
      </c>
      <c r="V178" s="60">
        <v>129</v>
      </c>
      <c r="W178" s="61">
        <v>-1.1049917359999999</v>
      </c>
      <c r="X178" s="60">
        <v>11.882330579</v>
      </c>
      <c r="Y178" s="49"/>
      <c r="Z178" s="64"/>
      <c r="AA178" s="64"/>
      <c r="AB178" s="65"/>
      <c r="AC178" s="62">
        <v>64</v>
      </c>
      <c r="AD178" s="63">
        <v>39.035937500000003</v>
      </c>
      <c r="AE178" s="64">
        <v>-1.1739322029999999</v>
      </c>
      <c r="AF178" s="65">
        <v>9.6895423729000001</v>
      </c>
    </row>
    <row r="179" spans="1:32" x14ac:dyDescent="0.2">
      <c r="A179" s="26" t="s">
        <v>41</v>
      </c>
      <c r="B179" s="49">
        <v>1996</v>
      </c>
      <c r="C179" s="50">
        <v>0.7091623037</v>
      </c>
      <c r="D179" s="51">
        <v>103</v>
      </c>
      <c r="E179" s="53">
        <v>5279.3398058000002</v>
      </c>
      <c r="F179" s="78">
        <v>150</v>
      </c>
      <c r="G179" s="52">
        <v>29.399000000000001</v>
      </c>
      <c r="H179" s="53">
        <v>31.597079999999998</v>
      </c>
      <c r="S179" s="110"/>
      <c r="U179" s="60">
        <v>103</v>
      </c>
      <c r="V179" s="60">
        <v>131</v>
      </c>
      <c r="W179" s="61">
        <v>-0.43752739699999998</v>
      </c>
      <c r="X179" s="60">
        <v>12.709075342</v>
      </c>
      <c r="Y179" s="49"/>
      <c r="Z179" s="64"/>
      <c r="AA179" s="64"/>
      <c r="AB179" s="65"/>
      <c r="AC179" s="62">
        <v>101</v>
      </c>
      <c r="AD179" s="63">
        <v>46.976237623999999</v>
      </c>
      <c r="AE179" s="64">
        <v>-0.74323239399999996</v>
      </c>
      <c r="AF179" s="65">
        <v>10.290130282</v>
      </c>
    </row>
    <row r="180" spans="1:32" x14ac:dyDescent="0.2">
      <c r="A180" s="26" t="s">
        <v>41</v>
      </c>
      <c r="B180" s="49">
        <v>1997</v>
      </c>
      <c r="C180" s="50">
        <v>0.44866666669999999</v>
      </c>
      <c r="D180" s="51">
        <v>86</v>
      </c>
      <c r="E180" s="53">
        <v>5412.9418605000001</v>
      </c>
      <c r="F180" s="78">
        <v>120</v>
      </c>
      <c r="G180" s="52">
        <v>-57.474583330000002</v>
      </c>
      <c r="H180" s="53">
        <v>33.827816667</v>
      </c>
      <c r="S180" s="110"/>
      <c r="U180" s="60">
        <v>86</v>
      </c>
      <c r="V180" s="60">
        <v>138</v>
      </c>
      <c r="W180" s="61">
        <v>-1.043258333</v>
      </c>
      <c r="X180" s="60">
        <v>14.040033333</v>
      </c>
      <c r="Y180" s="49"/>
      <c r="Z180" s="64"/>
      <c r="AA180" s="64"/>
      <c r="AB180" s="65"/>
      <c r="AC180" s="62">
        <v>80</v>
      </c>
      <c r="AD180" s="63">
        <v>50.158749999999998</v>
      </c>
      <c r="AE180" s="64">
        <v>-0.68812173899999995</v>
      </c>
      <c r="AF180" s="65">
        <v>11.468913043000001</v>
      </c>
    </row>
    <row r="181" spans="1:32" x14ac:dyDescent="0.2">
      <c r="A181" s="26" t="s">
        <v>41</v>
      </c>
      <c r="B181" s="49">
        <v>1998</v>
      </c>
      <c r="C181" s="50">
        <v>0.42880952379999998</v>
      </c>
      <c r="D181" s="51">
        <v>81</v>
      </c>
      <c r="E181" s="53">
        <v>5636.9876543</v>
      </c>
      <c r="F181" s="78">
        <v>129</v>
      </c>
      <c r="G181" s="52">
        <v>-18.805658909999998</v>
      </c>
      <c r="H181" s="53">
        <v>32.477472868</v>
      </c>
      <c r="S181" s="110"/>
      <c r="U181" s="60">
        <v>81</v>
      </c>
      <c r="V181" s="60">
        <v>132</v>
      </c>
      <c r="W181" s="61">
        <v>-2.3171240310000001</v>
      </c>
      <c r="X181" s="60">
        <v>14.030829456999999</v>
      </c>
      <c r="Y181" s="49"/>
      <c r="Z181" s="64"/>
      <c r="AA181" s="64"/>
      <c r="AB181" s="65"/>
      <c r="AC181" s="62">
        <v>78</v>
      </c>
      <c r="AD181" s="63">
        <v>49.280769231000001</v>
      </c>
      <c r="AE181" s="64">
        <v>-1.080274194</v>
      </c>
      <c r="AF181" s="65">
        <v>11.700854839</v>
      </c>
    </row>
    <row r="182" spans="1:32" x14ac:dyDescent="0.2">
      <c r="A182" s="26" t="s">
        <v>41</v>
      </c>
      <c r="B182" s="49">
        <v>1999</v>
      </c>
      <c r="C182" s="50">
        <v>0.57455555560000005</v>
      </c>
      <c r="D182" s="51">
        <v>85</v>
      </c>
      <c r="E182" s="53">
        <v>6136.0352941000001</v>
      </c>
      <c r="F182" s="78">
        <v>139</v>
      </c>
      <c r="G182" s="52">
        <v>107.54086331000001</v>
      </c>
      <c r="H182" s="53">
        <v>31.192165467999999</v>
      </c>
      <c r="S182" s="110"/>
      <c r="U182" s="60">
        <v>85</v>
      </c>
      <c r="V182" s="60">
        <v>145</v>
      </c>
      <c r="W182" s="61">
        <v>-0.48138848899999997</v>
      </c>
      <c r="X182" s="60">
        <v>12.275697842</v>
      </c>
      <c r="Y182" s="49"/>
      <c r="Z182" s="64"/>
      <c r="AA182" s="64"/>
      <c r="AB182" s="65"/>
      <c r="AC182" s="62">
        <v>82</v>
      </c>
      <c r="AD182" s="63">
        <v>52.785365853999998</v>
      </c>
      <c r="AE182" s="64">
        <v>-1.222735294</v>
      </c>
      <c r="AF182" s="65">
        <v>9.9163970587999994</v>
      </c>
    </row>
    <row r="183" spans="1:32" x14ac:dyDescent="0.2">
      <c r="A183" s="26" t="s">
        <v>41</v>
      </c>
      <c r="B183" s="49">
        <v>2000</v>
      </c>
      <c r="C183" s="50">
        <v>0.52161764710000003</v>
      </c>
      <c r="D183" s="51">
        <v>52</v>
      </c>
      <c r="E183" s="53">
        <v>6348.7307692000004</v>
      </c>
      <c r="F183" s="78">
        <v>86</v>
      </c>
      <c r="G183" s="52">
        <v>132.56127907000001</v>
      </c>
      <c r="H183" s="53">
        <v>30.740779069999999</v>
      </c>
      <c r="S183" s="110"/>
      <c r="U183" s="60">
        <v>52</v>
      </c>
      <c r="V183" s="60">
        <v>165</v>
      </c>
      <c r="W183" s="61">
        <v>0.95596511630000003</v>
      </c>
      <c r="X183" s="60">
        <v>11.848686046999999</v>
      </c>
      <c r="Y183" s="49"/>
      <c r="Z183" s="64"/>
      <c r="AA183" s="64"/>
      <c r="AB183" s="65"/>
      <c r="AC183" s="62">
        <v>51</v>
      </c>
      <c r="AD183" s="63">
        <v>54.737254901999997</v>
      </c>
      <c r="AE183" s="64">
        <v>-0.99858333300000002</v>
      </c>
      <c r="AF183" s="65">
        <v>9.3526857142999997</v>
      </c>
    </row>
    <row r="184" spans="1:32" x14ac:dyDescent="0.2">
      <c r="A184" s="26" t="s">
        <v>41</v>
      </c>
      <c r="B184" s="49">
        <v>2001</v>
      </c>
      <c r="C184" s="50">
        <v>0.29542483660000002</v>
      </c>
      <c r="F184" s="78">
        <v>85</v>
      </c>
      <c r="G184" s="52">
        <v>120.21023529</v>
      </c>
      <c r="H184" s="53">
        <v>26.034082352999999</v>
      </c>
      <c r="S184" s="110"/>
      <c r="Y184" s="49"/>
      <c r="Z184" s="64"/>
      <c r="AA184" s="64"/>
      <c r="AB184" s="65"/>
    </row>
    <row r="185" spans="1:32" x14ac:dyDescent="0.2">
      <c r="A185" s="26" t="s">
        <v>41</v>
      </c>
      <c r="B185" s="49">
        <v>2002</v>
      </c>
      <c r="C185" s="50">
        <v>0.44201257859999998</v>
      </c>
      <c r="D185" s="51">
        <v>57</v>
      </c>
      <c r="E185" s="53">
        <v>5489.7368421000001</v>
      </c>
      <c r="F185" s="78">
        <v>79</v>
      </c>
      <c r="G185" s="52">
        <v>219.29506329</v>
      </c>
      <c r="H185" s="53">
        <v>29.032518987</v>
      </c>
      <c r="S185" s="110"/>
      <c r="U185" s="60">
        <v>57</v>
      </c>
      <c r="V185" s="60">
        <v>129</v>
      </c>
      <c r="W185" s="61">
        <v>-1.345873418</v>
      </c>
      <c r="X185" s="60">
        <v>10.726101266000001</v>
      </c>
      <c r="Y185" s="49"/>
      <c r="AB185" s="65"/>
      <c r="AC185" s="62">
        <v>54</v>
      </c>
      <c r="AD185" s="63">
        <v>45.924074074000004</v>
      </c>
      <c r="AE185" s="64">
        <v>-1.000753247</v>
      </c>
      <c r="AF185" s="65">
        <v>8.5332857142999998</v>
      </c>
    </row>
    <row r="186" spans="1:32" x14ac:dyDescent="0.2">
      <c r="A186" s="26" t="s">
        <v>41</v>
      </c>
      <c r="B186" s="49">
        <v>2003</v>
      </c>
      <c r="C186" s="50">
        <v>0.25211009169999998</v>
      </c>
      <c r="F186" s="78">
        <v>60</v>
      </c>
      <c r="G186" s="52">
        <v>193.89666667</v>
      </c>
      <c r="H186" s="53">
        <v>28.884350000000001</v>
      </c>
      <c r="S186" s="110"/>
      <c r="Y186" s="49"/>
      <c r="AB186" s="65"/>
    </row>
    <row r="187" spans="1:32" x14ac:dyDescent="0.2">
      <c r="A187" s="26" t="s">
        <v>41</v>
      </c>
      <c r="B187" s="49">
        <v>2004</v>
      </c>
      <c r="C187" s="50">
        <v>0.35967213110000001</v>
      </c>
      <c r="D187" s="51">
        <v>55</v>
      </c>
      <c r="E187" s="53">
        <v>6228.1818181999997</v>
      </c>
      <c r="F187" s="78">
        <v>69</v>
      </c>
      <c r="G187" s="52">
        <v>205.95710145000001</v>
      </c>
      <c r="H187" s="53">
        <v>35.433942029000001</v>
      </c>
      <c r="S187" s="110"/>
      <c r="U187" s="60">
        <v>55</v>
      </c>
      <c r="V187" s="60">
        <v>147</v>
      </c>
      <c r="W187" s="61">
        <v>-0.84792753600000004</v>
      </c>
      <c r="X187" s="60">
        <v>13.315347826</v>
      </c>
      <c r="Y187" s="49"/>
      <c r="AB187" s="65"/>
      <c r="AC187" s="62">
        <v>53</v>
      </c>
      <c r="AD187" s="63">
        <v>55.237735849000003</v>
      </c>
      <c r="AE187" s="64">
        <v>-2.7618281250000001</v>
      </c>
      <c r="AF187" s="65">
        <v>10.5702</v>
      </c>
    </row>
    <row r="188" spans="1:32" x14ac:dyDescent="0.2">
      <c r="A188" s="26" t="s">
        <v>41</v>
      </c>
      <c r="B188" s="49">
        <v>2005</v>
      </c>
      <c r="C188" s="50">
        <v>1.0912222222000001</v>
      </c>
      <c r="F188" s="78">
        <v>58</v>
      </c>
      <c r="G188" s="52">
        <v>255.29379309999999</v>
      </c>
      <c r="H188" s="53">
        <v>34.510206897000003</v>
      </c>
      <c r="S188" s="110"/>
      <c r="Y188" s="49"/>
      <c r="AB188" s="65"/>
    </row>
    <row r="189" spans="1:32" x14ac:dyDescent="0.2">
      <c r="A189" s="26" t="s">
        <v>41</v>
      </c>
      <c r="B189" s="49">
        <v>2006</v>
      </c>
      <c r="C189" s="50">
        <v>1.1068674699000001</v>
      </c>
      <c r="F189" s="78">
        <v>52</v>
      </c>
      <c r="G189" s="52">
        <v>257.63288462000003</v>
      </c>
      <c r="H189" s="53">
        <v>34.613884615000003</v>
      </c>
      <c r="S189" s="110"/>
      <c r="Y189" s="49"/>
      <c r="AB189" s="65"/>
    </row>
    <row r="190" spans="1:32" x14ac:dyDescent="0.2">
      <c r="A190" s="26" t="s">
        <v>41</v>
      </c>
      <c r="B190" s="49">
        <v>2007</v>
      </c>
      <c r="C190" s="50">
        <v>1.4272448980000001</v>
      </c>
      <c r="F190" s="78">
        <v>64</v>
      </c>
      <c r="G190" s="52">
        <v>184.49671875000001</v>
      </c>
      <c r="H190" s="53">
        <v>34.674406249999997</v>
      </c>
      <c r="S190" s="110"/>
      <c r="Y190" s="49"/>
      <c r="AB190" s="65"/>
    </row>
    <row r="191" spans="1:32" x14ac:dyDescent="0.2">
      <c r="A191" s="26" t="s">
        <v>41</v>
      </c>
      <c r="B191" s="49">
        <v>2008</v>
      </c>
      <c r="C191" s="50">
        <v>1.7253846154000001</v>
      </c>
      <c r="F191" s="78">
        <v>52</v>
      </c>
      <c r="G191" s="52">
        <v>95.381538461999995</v>
      </c>
      <c r="H191" s="53">
        <v>29.127846154</v>
      </c>
      <c r="S191" s="110"/>
      <c r="Y191" s="49"/>
      <c r="AB191" s="65"/>
    </row>
    <row r="192" spans="1:32" x14ac:dyDescent="0.2">
      <c r="A192" s="26" t="s">
        <v>41</v>
      </c>
      <c r="B192" s="49">
        <v>2009</v>
      </c>
      <c r="C192" s="50">
        <v>0.66176470590000003</v>
      </c>
      <c r="F192" s="78">
        <v>65</v>
      </c>
      <c r="G192" s="52">
        <v>155.71969231</v>
      </c>
      <c r="H192" s="53">
        <v>30.551769231000002</v>
      </c>
      <c r="S192" s="110"/>
      <c r="Y192" s="49"/>
      <c r="AB192" s="65"/>
    </row>
    <row r="193" spans="1:28" x14ac:dyDescent="0.2">
      <c r="A193" s="26" t="s">
        <v>41</v>
      </c>
      <c r="B193" s="49">
        <v>2010</v>
      </c>
      <c r="C193" s="50">
        <v>0.75883333330000002</v>
      </c>
      <c r="F193" s="78">
        <v>52</v>
      </c>
      <c r="G193" s="52">
        <v>147.64576923000001</v>
      </c>
      <c r="H193" s="53">
        <v>26.949596154000002</v>
      </c>
      <c r="S193" s="110"/>
      <c r="Y193" s="49"/>
      <c r="AB193" s="65"/>
    </row>
    <row r="194" spans="1:28" x14ac:dyDescent="0.2">
      <c r="S194" s="110"/>
      <c r="Y194" s="49"/>
      <c r="AB194" s="65"/>
    </row>
    <row r="195" spans="1:28" x14ac:dyDescent="0.2">
      <c r="S195" s="110"/>
      <c r="Y195" s="49"/>
      <c r="AB195" s="65"/>
    </row>
    <row r="196" spans="1:28" x14ac:dyDescent="0.2">
      <c r="S196" s="110"/>
      <c r="Y196" s="49"/>
      <c r="AB196" s="65"/>
    </row>
    <row r="197" spans="1:28" x14ac:dyDescent="0.2">
      <c r="S197" s="110"/>
      <c r="Y197" s="49"/>
      <c r="AB197" s="65"/>
    </row>
    <row r="198" spans="1:28" x14ac:dyDescent="0.2">
      <c r="S198" s="110"/>
      <c r="Y198" s="49"/>
      <c r="AB198" s="65"/>
    </row>
    <row r="199" spans="1:28" x14ac:dyDescent="0.2">
      <c r="S199" s="110"/>
      <c r="Y199" s="49"/>
      <c r="AB199" s="65"/>
    </row>
    <row r="200" spans="1:28" x14ac:dyDescent="0.2">
      <c r="S200" s="110"/>
      <c r="Y200" s="49"/>
      <c r="AB200" s="65"/>
    </row>
    <row r="201" spans="1:28" x14ac:dyDescent="0.2">
      <c r="S201" s="110"/>
      <c r="Y201" s="49"/>
      <c r="AB201" s="65"/>
    </row>
    <row r="202" spans="1:28" x14ac:dyDescent="0.2">
      <c r="S202" s="110"/>
      <c r="Y202" s="49"/>
      <c r="AB202" s="65"/>
    </row>
    <row r="203" spans="1:28" x14ac:dyDescent="0.2">
      <c r="S203" s="110"/>
      <c r="Y203" s="49"/>
      <c r="AB203" s="65"/>
    </row>
    <row r="204" spans="1:28" x14ac:dyDescent="0.2">
      <c r="S204" s="110"/>
      <c r="Y204" s="49"/>
      <c r="AB204" s="65"/>
    </row>
    <row r="205" spans="1:28" x14ac:dyDescent="0.2">
      <c r="S205" s="110"/>
      <c r="Y205" s="49"/>
      <c r="AB205" s="65"/>
    </row>
    <row r="206" spans="1:28" x14ac:dyDescent="0.2">
      <c r="S206" s="110"/>
      <c r="Y206" s="49"/>
      <c r="AB206" s="65"/>
    </row>
    <row r="207" spans="1:28" x14ac:dyDescent="0.2">
      <c r="S207" s="110"/>
      <c r="Y207" s="49"/>
      <c r="AB207" s="65"/>
    </row>
    <row r="208" spans="1:28" x14ac:dyDescent="0.2">
      <c r="S208" s="110"/>
      <c r="Y208" s="49"/>
      <c r="AB208" s="65"/>
    </row>
    <row r="209" spans="19:28" x14ac:dyDescent="0.2">
      <c r="S209" s="110"/>
      <c r="Y209" s="49"/>
      <c r="AB209" s="65"/>
    </row>
    <row r="210" spans="19:28" x14ac:dyDescent="0.2">
      <c r="S210" s="110"/>
      <c r="Y210" s="49"/>
      <c r="AB210" s="65"/>
    </row>
    <row r="211" spans="19:28" x14ac:dyDescent="0.2">
      <c r="S211" s="110"/>
      <c r="Y211" s="49"/>
      <c r="AB211" s="65"/>
    </row>
    <row r="212" spans="19:28" x14ac:dyDescent="0.2">
      <c r="S212" s="110"/>
      <c r="Y212" s="49"/>
      <c r="AB212" s="65"/>
    </row>
    <row r="213" spans="19:28" x14ac:dyDescent="0.2">
      <c r="S213" s="110"/>
      <c r="Y213" s="49"/>
      <c r="AB213" s="65"/>
    </row>
    <row r="214" spans="19:28" x14ac:dyDescent="0.2">
      <c r="S214" s="110"/>
      <c r="Y214" s="49"/>
      <c r="AB214" s="65"/>
    </row>
    <row r="215" spans="19:28" x14ac:dyDescent="0.2">
      <c r="S215" s="110"/>
      <c r="Y215" s="49"/>
      <c r="AB215" s="65"/>
    </row>
    <row r="216" spans="19:28" x14ac:dyDescent="0.2">
      <c r="S216" s="110"/>
      <c r="Y216" s="49"/>
      <c r="AB216" s="65"/>
    </row>
    <row r="217" spans="19:28" x14ac:dyDescent="0.2">
      <c r="S217" s="110"/>
      <c r="Y217" s="49"/>
      <c r="AB217" s="65"/>
    </row>
    <row r="218" spans="19:28" x14ac:dyDescent="0.2">
      <c r="S218" s="110"/>
      <c r="Y218" s="49"/>
      <c r="AB218" s="65"/>
    </row>
    <row r="219" spans="19:28" x14ac:dyDescent="0.2">
      <c r="S219" s="110"/>
      <c r="Y219" s="49"/>
      <c r="AB219" s="65"/>
    </row>
    <row r="220" spans="19:28" x14ac:dyDescent="0.2">
      <c r="S220" s="110"/>
      <c r="Y220" s="49"/>
      <c r="AB220" s="65"/>
    </row>
    <row r="221" spans="19:28" x14ac:dyDescent="0.2">
      <c r="S221" s="110"/>
      <c r="Y221" s="49"/>
      <c r="AB221" s="65"/>
    </row>
    <row r="222" spans="19:28" x14ac:dyDescent="0.2">
      <c r="S222" s="110"/>
      <c r="Y222" s="49"/>
      <c r="AB222" s="65"/>
    </row>
    <row r="223" spans="19:28" x14ac:dyDescent="0.2">
      <c r="S223" s="110"/>
      <c r="Y223" s="49"/>
      <c r="AB223" s="65"/>
    </row>
    <row r="224" spans="19:28" x14ac:dyDescent="0.2">
      <c r="S224" s="110"/>
      <c r="Y224" s="49"/>
      <c r="AB224" s="65"/>
    </row>
    <row r="225" spans="19:28" x14ac:dyDescent="0.2">
      <c r="S225" s="110"/>
      <c r="Y225" s="49"/>
      <c r="AB225" s="65"/>
    </row>
    <row r="226" spans="19:28" x14ac:dyDescent="0.2">
      <c r="S226" s="110"/>
      <c r="Y226" s="49"/>
      <c r="AB226" s="65"/>
    </row>
    <row r="227" spans="19:28" x14ac:dyDescent="0.2">
      <c r="S227" s="110"/>
      <c r="Y227" s="49"/>
      <c r="AB227" s="65"/>
    </row>
    <row r="228" spans="19:28" x14ac:dyDescent="0.2">
      <c r="S228" s="110"/>
      <c r="Y228" s="49"/>
      <c r="AB228" s="65"/>
    </row>
    <row r="229" spans="19:28" x14ac:dyDescent="0.2">
      <c r="S229" s="110"/>
      <c r="Y229" s="49"/>
      <c r="AB229" s="65"/>
    </row>
    <row r="230" spans="19:28" x14ac:dyDescent="0.2">
      <c r="S230" s="110"/>
      <c r="Y230" s="49"/>
      <c r="AB230" s="65"/>
    </row>
    <row r="231" spans="19:28" x14ac:dyDescent="0.2">
      <c r="S231" s="110"/>
      <c r="Y231" s="49"/>
      <c r="AB231" s="65"/>
    </row>
    <row r="232" spans="19:28" x14ac:dyDescent="0.2">
      <c r="S232" s="110"/>
      <c r="Y232" s="49"/>
      <c r="AB232" s="65"/>
    </row>
    <row r="233" spans="19:28" x14ac:dyDescent="0.2">
      <c r="S233" s="110"/>
      <c r="Y233" s="49"/>
      <c r="AB233" s="65"/>
    </row>
    <row r="234" spans="19:28" x14ac:dyDescent="0.2">
      <c r="S234" s="110"/>
      <c r="Y234" s="49"/>
      <c r="AB234" s="65"/>
    </row>
    <row r="235" spans="19:28" x14ac:dyDescent="0.2">
      <c r="S235" s="110"/>
      <c r="Y235" s="49"/>
      <c r="AB235" s="65"/>
    </row>
    <row r="236" spans="19:28" x14ac:dyDescent="0.2">
      <c r="S236" s="110"/>
      <c r="Y236" s="49"/>
      <c r="AB236" s="65"/>
    </row>
    <row r="237" spans="19:28" x14ac:dyDescent="0.2">
      <c r="S237" s="110"/>
      <c r="Y237" s="49"/>
      <c r="AB237" s="65"/>
    </row>
    <row r="238" spans="19:28" x14ac:dyDescent="0.2">
      <c r="S238" s="110"/>
      <c r="Y238" s="49"/>
      <c r="AB238" s="65"/>
    </row>
    <row r="239" spans="19:28" x14ac:dyDescent="0.2">
      <c r="S239" s="110"/>
      <c r="Y239" s="49"/>
      <c r="AB239" s="65"/>
    </row>
    <row r="240" spans="19:28" x14ac:dyDescent="0.2">
      <c r="S240" s="110"/>
      <c r="Y240" s="49"/>
      <c r="AB240" s="65"/>
    </row>
    <row r="241" spans="19:28" x14ac:dyDescent="0.2">
      <c r="S241" s="110"/>
      <c r="Y241" s="49"/>
      <c r="AB241" s="65"/>
    </row>
    <row r="242" spans="19:28" x14ac:dyDescent="0.2">
      <c r="S242" s="110"/>
      <c r="Y242" s="49"/>
      <c r="AB242" s="65"/>
    </row>
    <row r="243" spans="19:28" x14ac:dyDescent="0.2">
      <c r="S243" s="110"/>
      <c r="Y243" s="49"/>
      <c r="AB243" s="65"/>
    </row>
    <row r="244" spans="19:28" x14ac:dyDescent="0.2">
      <c r="S244" s="110"/>
      <c r="Y244" s="49"/>
      <c r="AB244" s="65"/>
    </row>
    <row r="245" spans="19:28" x14ac:dyDescent="0.2">
      <c r="S245" s="110"/>
      <c r="Y245" s="49"/>
      <c r="AB245" s="65"/>
    </row>
    <row r="246" spans="19:28" x14ac:dyDescent="0.2">
      <c r="S246" s="110"/>
      <c r="Y246" s="49"/>
      <c r="AB246" s="65"/>
    </row>
    <row r="247" spans="19:28" x14ac:dyDescent="0.2">
      <c r="S247" s="110"/>
      <c r="Y247" s="49"/>
      <c r="AB247" s="65"/>
    </row>
    <row r="248" spans="19:28" x14ac:dyDescent="0.2">
      <c r="S248" s="110"/>
      <c r="Y248" s="49"/>
      <c r="AB248" s="65"/>
    </row>
    <row r="249" spans="19:28" x14ac:dyDescent="0.2">
      <c r="S249" s="110"/>
      <c r="Y249" s="49"/>
      <c r="AB249" s="65"/>
    </row>
    <row r="250" spans="19:28" x14ac:dyDescent="0.2">
      <c r="S250" s="110"/>
      <c r="Y250" s="49"/>
      <c r="AB250" s="65"/>
    </row>
    <row r="251" spans="19:28" x14ac:dyDescent="0.2">
      <c r="S251" s="110"/>
      <c r="Y251" s="49"/>
      <c r="AB251" s="65"/>
    </row>
    <row r="252" spans="19:28" x14ac:dyDescent="0.2">
      <c r="S252" s="110"/>
      <c r="Y252" s="49"/>
      <c r="AB252" s="65"/>
    </row>
    <row r="253" spans="19:28" x14ac:dyDescent="0.2">
      <c r="S253" s="110"/>
      <c r="Y253" s="49"/>
      <c r="AB253" s="65"/>
    </row>
    <row r="254" spans="19:28" x14ac:dyDescent="0.2">
      <c r="S254" s="110"/>
      <c r="Y254" s="49"/>
      <c r="AB254" s="65"/>
    </row>
    <row r="255" spans="19:28" x14ac:dyDescent="0.2">
      <c r="S255" s="110"/>
      <c r="Y255" s="49"/>
      <c r="AB255" s="65"/>
    </row>
    <row r="256" spans="19:28" x14ac:dyDescent="0.2">
      <c r="S256" s="110"/>
      <c r="Y256" s="49"/>
      <c r="AB256" s="65"/>
    </row>
    <row r="257" spans="19:28" x14ac:dyDescent="0.2">
      <c r="S257" s="110"/>
      <c r="Y257" s="49"/>
      <c r="AB257" s="65"/>
    </row>
    <row r="258" spans="19:28" x14ac:dyDescent="0.2">
      <c r="S258" s="110"/>
      <c r="Y258" s="49"/>
      <c r="AB258" s="65"/>
    </row>
    <row r="259" spans="19:28" x14ac:dyDescent="0.2">
      <c r="S259" s="110"/>
      <c r="Y259" s="49"/>
      <c r="AB259" s="65"/>
    </row>
    <row r="260" spans="19:28" x14ac:dyDescent="0.2">
      <c r="S260" s="110"/>
      <c r="Y260" s="49"/>
      <c r="AB260" s="65"/>
    </row>
    <row r="261" spans="19:28" x14ac:dyDescent="0.2">
      <c r="S261" s="110"/>
      <c r="Y261" s="49"/>
      <c r="AB261" s="65"/>
    </row>
    <row r="262" spans="19:28" x14ac:dyDescent="0.2">
      <c r="S262" s="110"/>
      <c r="Y262" s="49"/>
      <c r="AB262" s="65"/>
    </row>
    <row r="263" spans="19:28" x14ac:dyDescent="0.2">
      <c r="S263" s="110"/>
      <c r="Y263" s="49"/>
      <c r="AB263" s="65"/>
    </row>
    <row r="264" spans="19:28" x14ac:dyDescent="0.2">
      <c r="S264" s="110"/>
      <c r="Y264" s="49"/>
      <c r="AB264" s="65"/>
    </row>
    <row r="265" spans="19:28" x14ac:dyDescent="0.2">
      <c r="S265" s="110"/>
      <c r="Y265" s="49"/>
      <c r="AB265" s="65"/>
    </row>
    <row r="266" spans="19:28" x14ac:dyDescent="0.2">
      <c r="S266" s="110"/>
      <c r="Y266" s="49"/>
      <c r="AB266" s="65"/>
    </row>
    <row r="267" spans="19:28" x14ac:dyDescent="0.2">
      <c r="S267" s="110"/>
      <c r="Y267" s="49"/>
      <c r="AB267" s="65"/>
    </row>
    <row r="268" spans="19:28" x14ac:dyDescent="0.2">
      <c r="S268" s="110"/>
      <c r="Y268" s="49"/>
      <c r="AB268" s="65"/>
    </row>
    <row r="269" spans="19:28" x14ac:dyDescent="0.2">
      <c r="S269" s="110"/>
      <c r="Y269" s="49"/>
      <c r="AB269" s="65"/>
    </row>
    <row r="270" spans="19:28" x14ac:dyDescent="0.2">
      <c r="S270" s="110"/>
      <c r="Y270" s="49"/>
      <c r="AB270" s="65"/>
    </row>
    <row r="271" spans="19:28" x14ac:dyDescent="0.2">
      <c r="S271" s="110"/>
      <c r="Y271" s="49"/>
      <c r="AB271" s="65"/>
    </row>
    <row r="272" spans="19:28" x14ac:dyDescent="0.2">
      <c r="S272" s="110"/>
      <c r="Y272" s="49"/>
      <c r="AB272" s="65"/>
    </row>
    <row r="273" spans="19:28" x14ac:dyDescent="0.2">
      <c r="S273" s="110"/>
      <c r="Y273" s="49"/>
      <c r="AB273" s="65"/>
    </row>
    <row r="274" spans="19:28" x14ac:dyDescent="0.2">
      <c r="S274" s="110"/>
      <c r="Y274" s="49"/>
      <c r="AB274" s="65"/>
    </row>
    <row r="275" spans="19:28" x14ac:dyDescent="0.2">
      <c r="S275" s="110"/>
      <c r="Y275" s="49"/>
      <c r="AB275" s="65"/>
    </row>
    <row r="276" spans="19:28" x14ac:dyDescent="0.2">
      <c r="S276" s="110"/>
      <c r="Y276" s="49"/>
      <c r="AB276" s="65"/>
    </row>
    <row r="277" spans="19:28" x14ac:dyDescent="0.2">
      <c r="S277" s="110"/>
      <c r="Y277" s="49"/>
      <c r="AB277" s="65"/>
    </row>
    <row r="278" spans="19:28" x14ac:dyDescent="0.2">
      <c r="S278" s="110"/>
      <c r="Y278" s="49"/>
      <c r="AB278" s="65"/>
    </row>
    <row r="279" spans="19:28" x14ac:dyDescent="0.2">
      <c r="S279" s="110"/>
      <c r="Y279" s="49"/>
      <c r="AB279" s="65"/>
    </row>
    <row r="280" spans="19:28" x14ac:dyDescent="0.2">
      <c r="S280" s="110"/>
      <c r="Y280" s="49"/>
      <c r="AB280" s="65"/>
    </row>
    <row r="281" spans="19:28" x14ac:dyDescent="0.2">
      <c r="S281" s="110"/>
      <c r="Y281" s="49"/>
      <c r="AB281" s="65"/>
    </row>
    <row r="282" spans="19:28" x14ac:dyDescent="0.2">
      <c r="S282" s="110"/>
      <c r="Y282" s="49"/>
      <c r="AB282" s="65"/>
    </row>
    <row r="283" spans="19:28" x14ac:dyDescent="0.2">
      <c r="S283" s="110"/>
      <c r="Y283" s="49"/>
      <c r="AB283" s="65"/>
    </row>
    <row r="284" spans="19:28" x14ac:dyDescent="0.2">
      <c r="S284" s="110"/>
      <c r="Y284" s="49"/>
      <c r="AB284" s="65"/>
    </row>
    <row r="285" spans="19:28" x14ac:dyDescent="0.2">
      <c r="S285" s="110"/>
      <c r="Y285" s="49"/>
      <c r="AB285" s="65"/>
    </row>
    <row r="286" spans="19:28" x14ac:dyDescent="0.2">
      <c r="S286" s="110"/>
      <c r="Y286" s="49"/>
      <c r="AB286" s="65"/>
    </row>
    <row r="287" spans="19:28" x14ac:dyDescent="0.2">
      <c r="S287" s="110"/>
      <c r="Y287" s="49"/>
      <c r="AB287" s="65"/>
    </row>
    <row r="288" spans="19:28" x14ac:dyDescent="0.2">
      <c r="S288" s="110"/>
      <c r="Y288" s="49"/>
      <c r="AB288" s="65"/>
    </row>
    <row r="289" spans="19:28" x14ac:dyDescent="0.2">
      <c r="S289" s="110"/>
      <c r="Y289" s="49"/>
      <c r="AB289" s="65"/>
    </row>
    <row r="290" spans="19:28" x14ac:dyDescent="0.2">
      <c r="S290" s="110"/>
      <c r="Y290" s="49"/>
      <c r="AB290" s="65"/>
    </row>
    <row r="291" spans="19:28" x14ac:dyDescent="0.2">
      <c r="S291" s="110"/>
      <c r="Y291" s="49"/>
      <c r="AB291" s="65"/>
    </row>
    <row r="292" spans="19:28" x14ac:dyDescent="0.2">
      <c r="S292" s="110"/>
      <c r="Y292" s="49"/>
      <c r="AB292" s="65"/>
    </row>
    <row r="293" spans="19:28" x14ac:dyDescent="0.2">
      <c r="S293" s="110"/>
      <c r="Y293" s="49"/>
      <c r="AB293" s="65"/>
    </row>
    <row r="294" spans="19:28" x14ac:dyDescent="0.2">
      <c r="S294" s="110"/>
      <c r="Y294" s="49"/>
      <c r="AB294" s="65"/>
    </row>
    <row r="295" spans="19:28" x14ac:dyDescent="0.2">
      <c r="S295" s="110"/>
      <c r="Y295" s="49"/>
      <c r="AB295" s="65"/>
    </row>
    <row r="296" spans="19:28" x14ac:dyDescent="0.2">
      <c r="S296" s="110"/>
      <c r="Y296" s="49"/>
      <c r="AB296" s="65"/>
    </row>
    <row r="297" spans="19:28" x14ac:dyDescent="0.2">
      <c r="S297" s="110"/>
      <c r="Y297" s="49"/>
      <c r="AB297" s="65"/>
    </row>
    <row r="298" spans="19:28" x14ac:dyDescent="0.2">
      <c r="S298" s="110"/>
      <c r="Y298" s="49"/>
      <c r="AB298" s="65"/>
    </row>
    <row r="299" spans="19:28" x14ac:dyDescent="0.2">
      <c r="S299" s="110"/>
      <c r="Y299" s="49"/>
      <c r="AB299" s="65"/>
    </row>
    <row r="300" spans="19:28" x14ac:dyDescent="0.2">
      <c r="S300" s="110"/>
      <c r="Y300" s="49"/>
      <c r="AB300" s="65"/>
    </row>
    <row r="301" spans="19:28" x14ac:dyDescent="0.2">
      <c r="S301" s="110"/>
      <c r="Y301" s="49"/>
      <c r="AB301" s="65"/>
    </row>
    <row r="302" spans="19:28" x14ac:dyDescent="0.2">
      <c r="S302" s="110"/>
      <c r="Y302" s="49"/>
      <c r="AB302" s="65"/>
    </row>
    <row r="303" spans="19:28" x14ac:dyDescent="0.2">
      <c r="S303" s="110"/>
      <c r="Y303" s="49"/>
      <c r="AB303" s="65"/>
    </row>
    <row r="304" spans="19:28" x14ac:dyDescent="0.2">
      <c r="S304" s="110"/>
      <c r="Y304" s="49"/>
      <c r="AB304" s="65"/>
    </row>
    <row r="305" spans="19:28" x14ac:dyDescent="0.2">
      <c r="S305" s="110"/>
      <c r="Y305" s="49"/>
      <c r="AB305" s="65"/>
    </row>
    <row r="306" spans="19:28" x14ac:dyDescent="0.2">
      <c r="S306" s="110"/>
      <c r="Y306" s="49"/>
      <c r="AB306" s="65"/>
    </row>
    <row r="307" spans="19:28" x14ac:dyDescent="0.2">
      <c r="S307" s="110"/>
      <c r="Y307" s="49"/>
      <c r="AB307" s="65"/>
    </row>
    <row r="308" spans="19:28" x14ac:dyDescent="0.2">
      <c r="S308" s="110"/>
      <c r="Y308" s="49"/>
      <c r="AB308" s="65"/>
    </row>
    <row r="309" spans="19:28" x14ac:dyDescent="0.2">
      <c r="S309" s="110"/>
      <c r="Y309" s="49"/>
      <c r="AB309" s="65"/>
    </row>
    <row r="310" spans="19:28" x14ac:dyDescent="0.2">
      <c r="S310" s="110"/>
      <c r="Y310" s="49"/>
      <c r="AB310" s="65"/>
    </row>
    <row r="311" spans="19:28" x14ac:dyDescent="0.2">
      <c r="S311" s="110"/>
      <c r="Y311" s="49"/>
      <c r="AB311" s="65"/>
    </row>
    <row r="312" spans="19:28" x14ac:dyDescent="0.2">
      <c r="S312" s="110"/>
      <c r="Y312" s="49"/>
      <c r="AB312" s="65"/>
    </row>
    <row r="313" spans="19:28" x14ac:dyDescent="0.2">
      <c r="S313" s="110"/>
      <c r="Y313" s="49"/>
      <c r="AB313" s="65"/>
    </row>
    <row r="314" spans="19:28" x14ac:dyDescent="0.2">
      <c r="S314" s="110"/>
      <c r="Y314" s="49"/>
      <c r="AB314" s="65"/>
    </row>
    <row r="315" spans="19:28" x14ac:dyDescent="0.2">
      <c r="S315" s="110"/>
      <c r="Y315" s="49"/>
      <c r="AB315" s="65"/>
    </row>
    <row r="316" spans="19:28" x14ac:dyDescent="0.2">
      <c r="S316" s="110"/>
      <c r="Y316" s="49"/>
      <c r="AB316" s="65"/>
    </row>
    <row r="317" spans="19:28" x14ac:dyDescent="0.2">
      <c r="S317" s="110"/>
      <c r="Y317" s="49"/>
      <c r="AB317" s="65"/>
    </row>
    <row r="318" spans="19:28" x14ac:dyDescent="0.2">
      <c r="S318" s="110"/>
      <c r="Y318" s="49"/>
      <c r="AB318" s="65"/>
    </row>
    <row r="319" spans="19:28" x14ac:dyDescent="0.2">
      <c r="S319" s="110"/>
      <c r="Y319" s="49"/>
      <c r="AB319" s="65"/>
    </row>
    <row r="320" spans="19:28" x14ac:dyDescent="0.2">
      <c r="S320" s="110"/>
      <c r="Y320" s="49"/>
      <c r="AB320" s="65"/>
    </row>
    <row r="321" spans="19:28" x14ac:dyDescent="0.2">
      <c r="S321" s="110"/>
      <c r="Y321" s="49"/>
      <c r="AB321" s="65"/>
    </row>
    <row r="322" spans="19:28" x14ac:dyDescent="0.2">
      <c r="S322" s="110"/>
      <c r="Y322" s="49"/>
      <c r="AB322" s="65"/>
    </row>
    <row r="323" spans="19:28" x14ac:dyDescent="0.2">
      <c r="S323" s="110"/>
      <c r="Y323" s="49"/>
      <c r="AB323" s="65"/>
    </row>
    <row r="324" spans="19:28" x14ac:dyDescent="0.2">
      <c r="S324" s="110"/>
      <c r="Y324" s="49"/>
      <c r="AB324" s="65"/>
    </row>
    <row r="325" spans="19:28" x14ac:dyDescent="0.2">
      <c r="S325" s="110"/>
      <c r="Y325" s="49"/>
      <c r="AB325" s="65"/>
    </row>
    <row r="326" spans="19:28" x14ac:dyDescent="0.2">
      <c r="S326" s="110"/>
      <c r="Y326" s="49"/>
      <c r="AB326" s="65"/>
    </row>
    <row r="327" spans="19:28" x14ac:dyDescent="0.2">
      <c r="S327" s="110"/>
      <c r="Y327" s="49"/>
      <c r="AB327" s="65"/>
    </row>
    <row r="328" spans="19:28" x14ac:dyDescent="0.2">
      <c r="S328" s="110"/>
      <c r="Y328" s="49"/>
      <c r="AB328" s="65"/>
    </row>
    <row r="329" spans="19:28" x14ac:dyDescent="0.2">
      <c r="S329" s="110"/>
      <c r="Y329" s="49"/>
      <c r="AB329" s="65"/>
    </row>
    <row r="330" spans="19:28" x14ac:dyDescent="0.2">
      <c r="S330" s="110"/>
      <c r="Y330" s="49"/>
      <c r="AB330" s="65"/>
    </row>
    <row r="331" spans="19:28" x14ac:dyDescent="0.2">
      <c r="S331" s="110"/>
      <c r="Y331" s="49"/>
      <c r="AB331" s="65"/>
    </row>
    <row r="332" spans="19:28" x14ac:dyDescent="0.2">
      <c r="S332" s="110"/>
      <c r="Y332" s="49"/>
      <c r="AB332" s="65"/>
    </row>
    <row r="333" spans="19:28" x14ac:dyDescent="0.2">
      <c r="S333" s="110"/>
      <c r="Y333" s="49"/>
      <c r="AB333" s="65"/>
    </row>
    <row r="334" spans="19:28" x14ac:dyDescent="0.2">
      <c r="S334" s="110"/>
      <c r="Y334" s="49"/>
      <c r="AB334" s="65"/>
    </row>
    <row r="335" spans="19:28" x14ac:dyDescent="0.2">
      <c r="S335" s="110"/>
      <c r="Y335" s="49"/>
      <c r="AB335" s="65"/>
    </row>
    <row r="336" spans="19:28" x14ac:dyDescent="0.2">
      <c r="S336" s="110"/>
      <c r="Y336" s="49"/>
      <c r="AB336" s="65"/>
    </row>
    <row r="337" spans="19:28" x14ac:dyDescent="0.2">
      <c r="S337" s="110"/>
      <c r="Y337" s="49"/>
      <c r="AB337" s="65"/>
    </row>
    <row r="338" spans="19:28" x14ac:dyDescent="0.2">
      <c r="S338" s="110"/>
      <c r="Y338" s="49"/>
      <c r="AB338" s="65"/>
    </row>
    <row r="339" spans="19:28" x14ac:dyDescent="0.2">
      <c r="S339" s="110"/>
      <c r="Y339" s="49"/>
      <c r="AB339" s="65"/>
    </row>
    <row r="340" spans="19:28" x14ac:dyDescent="0.2">
      <c r="S340" s="110"/>
      <c r="Y340" s="49"/>
      <c r="AB340" s="65"/>
    </row>
    <row r="341" spans="19:28" x14ac:dyDescent="0.2">
      <c r="S341" s="110"/>
      <c r="Y341" s="49"/>
      <c r="AB341" s="65"/>
    </row>
    <row r="342" spans="19:28" x14ac:dyDescent="0.2">
      <c r="S342" s="110"/>
      <c r="Y342" s="49"/>
      <c r="AB342" s="65"/>
    </row>
    <row r="343" spans="19:28" x14ac:dyDescent="0.2">
      <c r="S343" s="110"/>
      <c r="Y343" s="49"/>
      <c r="AB343" s="65"/>
    </row>
    <row r="344" spans="19:28" x14ac:dyDescent="0.2">
      <c r="S344" s="110"/>
      <c r="Y344" s="49"/>
      <c r="AB344" s="65"/>
    </row>
    <row r="345" spans="19:28" x14ac:dyDescent="0.2">
      <c r="S345" s="110"/>
      <c r="Y345" s="49"/>
      <c r="AB345" s="65"/>
    </row>
    <row r="346" spans="19:28" x14ac:dyDescent="0.2">
      <c r="S346" s="110"/>
      <c r="Y346" s="49"/>
      <c r="AB346" s="65"/>
    </row>
    <row r="347" spans="19:28" x14ac:dyDescent="0.2">
      <c r="S347" s="110"/>
      <c r="Y347" s="49"/>
      <c r="AB347" s="65"/>
    </row>
    <row r="348" spans="19:28" x14ac:dyDescent="0.2">
      <c r="S348" s="110"/>
      <c r="Y348" s="49"/>
      <c r="AB348" s="65"/>
    </row>
    <row r="349" spans="19:28" x14ac:dyDescent="0.2">
      <c r="S349" s="110"/>
      <c r="Y349" s="49"/>
      <c r="AB349" s="65"/>
    </row>
    <row r="350" spans="19:28" x14ac:dyDescent="0.2">
      <c r="S350" s="110"/>
      <c r="Y350" s="49"/>
      <c r="AB350" s="65"/>
    </row>
    <row r="351" spans="19:28" x14ac:dyDescent="0.2">
      <c r="S351" s="110"/>
      <c r="Y351" s="49"/>
      <c r="AB351" s="65"/>
    </row>
    <row r="352" spans="19:28" x14ac:dyDescent="0.2">
      <c r="S352" s="110"/>
      <c r="Y352" s="49"/>
      <c r="AB352" s="65"/>
    </row>
    <row r="353" spans="19:28" x14ac:dyDescent="0.2">
      <c r="S353" s="110"/>
      <c r="Y353" s="49"/>
      <c r="AB353" s="65"/>
    </row>
    <row r="354" spans="19:28" x14ac:dyDescent="0.2">
      <c r="S354" s="110"/>
      <c r="Y354" s="49"/>
      <c r="AB354" s="65"/>
    </row>
    <row r="355" spans="19:28" x14ac:dyDescent="0.2">
      <c r="S355" s="110"/>
      <c r="Y355" s="49"/>
      <c r="AB355" s="65"/>
    </row>
    <row r="356" spans="19:28" x14ac:dyDescent="0.2">
      <c r="S356" s="110"/>
      <c r="Y356" s="49"/>
      <c r="AB356" s="65"/>
    </row>
    <row r="357" spans="19:28" x14ac:dyDescent="0.2">
      <c r="S357" s="110"/>
    </row>
    <row r="358" spans="19:28" x14ac:dyDescent="0.2">
      <c r="S358" s="110"/>
    </row>
    <row r="359" spans="19:28" x14ac:dyDescent="0.2">
      <c r="S359" s="110"/>
    </row>
    <row r="360" spans="19:28" x14ac:dyDescent="0.2">
      <c r="S360" s="110"/>
    </row>
    <row r="361" spans="19:28" x14ac:dyDescent="0.2">
      <c r="S361" s="110"/>
    </row>
    <row r="362" spans="19:28" x14ac:dyDescent="0.2">
      <c r="S362" s="110"/>
    </row>
    <row r="363" spans="19:28" x14ac:dyDescent="0.2">
      <c r="S363" s="110"/>
    </row>
    <row r="364" spans="19:28" x14ac:dyDescent="0.2">
      <c r="S364" s="110"/>
    </row>
    <row r="365" spans="19:28" x14ac:dyDescent="0.2">
      <c r="S365" s="110"/>
    </row>
    <row r="366" spans="19:28" x14ac:dyDescent="0.2">
      <c r="S366" s="110"/>
    </row>
    <row r="367" spans="19:28" x14ac:dyDescent="0.2">
      <c r="S367" s="110"/>
    </row>
    <row r="368" spans="19:28" x14ac:dyDescent="0.2">
      <c r="S368" s="110"/>
    </row>
    <row r="369" spans="19:19" x14ac:dyDescent="0.2">
      <c r="S369" s="110"/>
    </row>
    <row r="370" spans="19:19" x14ac:dyDescent="0.2">
      <c r="S370" s="110"/>
    </row>
    <row r="371" spans="19:19" x14ac:dyDescent="0.2">
      <c r="S371" s="110"/>
    </row>
    <row r="372" spans="19:19" x14ac:dyDescent="0.2">
      <c r="S372" s="110"/>
    </row>
    <row r="373" spans="19:19" x14ac:dyDescent="0.2">
      <c r="S373" s="110"/>
    </row>
    <row r="374" spans="19:19" x14ac:dyDescent="0.2">
      <c r="S374" s="110"/>
    </row>
    <row r="375" spans="19:19" x14ac:dyDescent="0.2">
      <c r="S375" s="110"/>
    </row>
    <row r="376" spans="19:19" x14ac:dyDescent="0.2">
      <c r="S376" s="110"/>
    </row>
    <row r="377" spans="19:19" x14ac:dyDescent="0.2">
      <c r="S377" s="110"/>
    </row>
    <row r="378" spans="19:19" x14ac:dyDescent="0.2">
      <c r="S378" s="110"/>
    </row>
    <row r="379" spans="19:19" x14ac:dyDescent="0.2">
      <c r="S379" s="110"/>
    </row>
  </sheetData>
  <sheetProtection password="91E6" sheet="1" objects="1" scenarios="1" autoFilter="0" pivotTables="0"/>
  <autoFilter ref="A10:AF189"/>
  <mergeCells count="7">
    <mergeCell ref="Y9:AB9"/>
    <mergeCell ref="M9:P9"/>
    <mergeCell ref="D9:H9"/>
    <mergeCell ref="I9:L9"/>
    <mergeCell ref="AC9:AF9"/>
    <mergeCell ref="U9:X9"/>
    <mergeCell ref="Q9:T9"/>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B34" sqref="B34"/>
    </sheetView>
  </sheetViews>
  <sheetFormatPr baseColWidth="10" defaultRowHeight="12.75" x14ac:dyDescent="0.2"/>
  <cols>
    <col min="1" max="1" width="41" customWidth="1"/>
    <col min="2" max="9" width="12" customWidth="1"/>
    <col min="10" max="10" width="12" bestFit="1" customWidth="1"/>
  </cols>
  <sheetData>
    <row r="1" spans="1:9" x14ac:dyDescent="0.2">
      <c r="A1" s="4" t="s">
        <v>84</v>
      </c>
      <c r="B1" s="4" t="s">
        <v>0</v>
      </c>
      <c r="C1" s="2"/>
      <c r="D1" s="2"/>
      <c r="E1" s="2"/>
      <c r="F1" s="2"/>
      <c r="G1" s="2"/>
      <c r="H1" s="2"/>
      <c r="I1" s="3"/>
    </row>
    <row r="2" spans="1:9" x14ac:dyDescent="0.2">
      <c r="A2" s="4" t="s">
        <v>62</v>
      </c>
      <c r="B2" s="1" t="s">
        <v>41</v>
      </c>
      <c r="C2" s="9" t="s">
        <v>2</v>
      </c>
      <c r="D2" s="9" t="s">
        <v>37</v>
      </c>
      <c r="E2" s="9" t="s">
        <v>38</v>
      </c>
      <c r="F2" s="9" t="s">
        <v>3</v>
      </c>
      <c r="G2" s="9" t="s">
        <v>40</v>
      </c>
      <c r="H2" s="9" t="s">
        <v>39</v>
      </c>
      <c r="I2" s="5" t="s">
        <v>20</v>
      </c>
    </row>
    <row r="3" spans="1:9" x14ac:dyDescent="0.2">
      <c r="A3" s="1">
        <v>1987</v>
      </c>
      <c r="B3" s="10"/>
      <c r="C3" s="11">
        <v>5206.4214559000002</v>
      </c>
      <c r="D3" s="11">
        <v>3934.2314815</v>
      </c>
      <c r="E3" s="11"/>
      <c r="F3" s="11">
        <v>3837.1394230999999</v>
      </c>
      <c r="G3" s="11"/>
      <c r="H3" s="11">
        <v>3290.2260274</v>
      </c>
      <c r="I3" s="7">
        <v>4067.0045969749999</v>
      </c>
    </row>
    <row r="4" spans="1:9" x14ac:dyDescent="0.2">
      <c r="A4" s="86">
        <v>1988</v>
      </c>
      <c r="B4" s="12"/>
      <c r="C4" s="13">
        <v>5397.2496217999997</v>
      </c>
      <c r="D4" s="13">
        <v>4205</v>
      </c>
      <c r="E4" s="13">
        <v>3838.6333332999998</v>
      </c>
      <c r="F4" s="13">
        <v>3942.9597586</v>
      </c>
      <c r="G4" s="13"/>
      <c r="H4" s="13">
        <v>3130.3050847</v>
      </c>
      <c r="I4" s="8">
        <v>4102.8295596799999</v>
      </c>
    </row>
    <row r="5" spans="1:9" x14ac:dyDescent="0.2">
      <c r="A5" s="86">
        <v>1989</v>
      </c>
      <c r="B5" s="12">
        <v>4800.3064516000004</v>
      </c>
      <c r="C5" s="13">
        <v>5388.7492794999998</v>
      </c>
      <c r="D5" s="13">
        <v>4186.9585252999996</v>
      </c>
      <c r="E5" s="13"/>
      <c r="F5" s="13">
        <v>4117.0444785</v>
      </c>
      <c r="G5" s="13"/>
      <c r="H5" s="13">
        <v>3247.5555555999999</v>
      </c>
      <c r="I5" s="8">
        <v>4348.1228581000005</v>
      </c>
    </row>
    <row r="6" spans="1:9" x14ac:dyDescent="0.2">
      <c r="A6" s="86">
        <v>1990</v>
      </c>
      <c r="B6" s="12">
        <v>5232.5</v>
      </c>
      <c r="C6" s="13">
        <v>5618.9610777999997</v>
      </c>
      <c r="D6" s="13">
        <v>4223.1450777</v>
      </c>
      <c r="E6" s="13">
        <v>4332.7536232000002</v>
      </c>
      <c r="F6" s="13">
        <v>4187.9239281</v>
      </c>
      <c r="G6" s="13"/>
      <c r="H6" s="13">
        <v>3522.39</v>
      </c>
      <c r="I6" s="8">
        <v>4519.6122844666661</v>
      </c>
    </row>
    <row r="7" spans="1:9" x14ac:dyDescent="0.2">
      <c r="A7" s="86">
        <v>1991</v>
      </c>
      <c r="B7" s="12">
        <v>5030.4461537999996</v>
      </c>
      <c r="C7" s="13">
        <v>5542.9311901000001</v>
      </c>
      <c r="D7" s="13">
        <v>4106.5049504999997</v>
      </c>
      <c r="E7" s="13">
        <v>4315.6746988000004</v>
      </c>
      <c r="F7" s="13">
        <v>4332.1423267</v>
      </c>
      <c r="G7" s="13"/>
      <c r="H7" s="13">
        <v>3731.9760000000001</v>
      </c>
      <c r="I7" s="8">
        <v>4509.9458866499999</v>
      </c>
    </row>
    <row r="8" spans="1:9" x14ac:dyDescent="0.2">
      <c r="A8" s="86">
        <v>1992</v>
      </c>
      <c r="B8" s="12">
        <v>5187.0333332999999</v>
      </c>
      <c r="C8" s="13">
        <v>5711.5452812000003</v>
      </c>
      <c r="D8" s="13">
        <v>4336.5579268000001</v>
      </c>
      <c r="E8" s="13">
        <v>4748.3478261</v>
      </c>
      <c r="F8" s="13">
        <v>4349.7811517999999</v>
      </c>
      <c r="G8" s="13"/>
      <c r="H8" s="13">
        <v>3714.3333333</v>
      </c>
      <c r="I8" s="8">
        <v>4674.5998087500002</v>
      </c>
    </row>
    <row r="9" spans="1:9" x14ac:dyDescent="0.2">
      <c r="A9" s="86">
        <v>1993</v>
      </c>
      <c r="B9" s="12">
        <v>5005.8426965999997</v>
      </c>
      <c r="C9" s="13">
        <v>5792.7111867000003</v>
      </c>
      <c r="D9" s="13">
        <v>4474.5280898999999</v>
      </c>
      <c r="E9" s="13">
        <v>5013.3691589</v>
      </c>
      <c r="F9" s="13">
        <v>4307.4438596</v>
      </c>
      <c r="G9" s="13"/>
      <c r="H9" s="13">
        <v>3334.0973451</v>
      </c>
      <c r="I9" s="8">
        <v>4654.6653894666661</v>
      </c>
    </row>
    <row r="10" spans="1:9" x14ac:dyDescent="0.2">
      <c r="A10" s="86">
        <v>1994</v>
      </c>
      <c r="B10" s="12">
        <v>5199.7368421000001</v>
      </c>
      <c r="C10" s="13">
        <v>5925.7960303999998</v>
      </c>
      <c r="D10" s="13">
        <v>4465.6049383</v>
      </c>
      <c r="E10" s="13">
        <v>4974.7803468000002</v>
      </c>
      <c r="F10" s="13">
        <v>4318.0745342</v>
      </c>
      <c r="G10" s="13"/>
      <c r="H10" s="13">
        <v>4000.5568182000002</v>
      </c>
      <c r="I10" s="8">
        <v>4814.0915849999992</v>
      </c>
    </row>
    <row r="11" spans="1:9" x14ac:dyDescent="0.2">
      <c r="A11" s="86">
        <v>1995</v>
      </c>
      <c r="B11" s="12">
        <v>5285.1176470999999</v>
      </c>
      <c r="C11" s="13">
        <v>6102.4434885000001</v>
      </c>
      <c r="D11" s="13">
        <v>4659.9114286000004</v>
      </c>
      <c r="E11" s="13">
        <v>5100.4177215</v>
      </c>
      <c r="F11" s="13">
        <v>4590.1756487000002</v>
      </c>
      <c r="G11" s="13"/>
      <c r="H11" s="13">
        <v>4685.2702703000004</v>
      </c>
      <c r="I11" s="8">
        <v>5070.5560341166665</v>
      </c>
    </row>
    <row r="12" spans="1:9" x14ac:dyDescent="0.2">
      <c r="A12" s="86">
        <v>1996</v>
      </c>
      <c r="B12" s="12">
        <v>5279.3398058000002</v>
      </c>
      <c r="C12" s="13">
        <v>6262.0973974999997</v>
      </c>
      <c r="D12" s="13">
        <v>4510.0430464000001</v>
      </c>
      <c r="E12" s="13">
        <v>5203.4784483000003</v>
      </c>
      <c r="F12" s="13">
        <v>4686.0400958</v>
      </c>
      <c r="G12" s="13"/>
      <c r="H12" s="13">
        <v>4658.8888889</v>
      </c>
      <c r="I12" s="8">
        <v>5099.9812804500007</v>
      </c>
    </row>
    <row r="13" spans="1:9" x14ac:dyDescent="0.2">
      <c r="A13" s="86">
        <v>1997</v>
      </c>
      <c r="B13" s="12">
        <v>5412.9418605000001</v>
      </c>
      <c r="C13" s="13">
        <v>6275.7739825999997</v>
      </c>
      <c r="D13" s="13">
        <v>4634.9475277000001</v>
      </c>
      <c r="E13" s="13">
        <v>5258.0694444000001</v>
      </c>
      <c r="F13" s="13">
        <v>4661.6769758999999</v>
      </c>
      <c r="G13" s="13"/>
      <c r="H13" s="13">
        <v>4362.4588235000001</v>
      </c>
      <c r="I13" s="8">
        <v>5100.9781024333333</v>
      </c>
    </row>
    <row r="14" spans="1:9" x14ac:dyDescent="0.2">
      <c r="A14" s="86">
        <v>1998</v>
      </c>
      <c r="B14" s="12">
        <v>5636.9876543</v>
      </c>
      <c r="C14" s="13">
        <v>6326.6509714000003</v>
      </c>
      <c r="D14" s="13">
        <v>4581.2430144</v>
      </c>
      <c r="E14" s="13">
        <v>5127.75</v>
      </c>
      <c r="F14" s="13">
        <v>4752.9698545000001</v>
      </c>
      <c r="G14" s="13"/>
      <c r="H14" s="13">
        <v>4584.2834646000001</v>
      </c>
      <c r="I14" s="8">
        <v>5168.3141598666671</v>
      </c>
    </row>
    <row r="15" spans="1:9" x14ac:dyDescent="0.2">
      <c r="A15" s="86">
        <v>1999</v>
      </c>
      <c r="B15" s="12">
        <v>6136.0352941000001</v>
      </c>
      <c r="C15" s="13">
        <v>6380.2979431000003</v>
      </c>
      <c r="D15" s="13">
        <v>4690.8936323999997</v>
      </c>
      <c r="E15" s="13">
        <v>5092.0809859000001</v>
      </c>
      <c r="F15" s="13">
        <v>4732.5687790000002</v>
      </c>
      <c r="G15" s="13"/>
      <c r="H15" s="13">
        <v>4902.7372881000001</v>
      </c>
      <c r="I15" s="8">
        <v>5322.4356537666672</v>
      </c>
    </row>
    <row r="16" spans="1:9" x14ac:dyDescent="0.2">
      <c r="A16" s="86">
        <v>2000</v>
      </c>
      <c r="B16" s="12">
        <v>6348.7307692000004</v>
      </c>
      <c r="C16" s="13">
        <v>6439.6736363999999</v>
      </c>
      <c r="D16" s="13">
        <v>4779.9297373999998</v>
      </c>
      <c r="E16" s="13">
        <v>5165.7483871000004</v>
      </c>
      <c r="F16" s="13">
        <v>4895.9712368</v>
      </c>
      <c r="G16" s="13">
        <v>4393.2033898</v>
      </c>
      <c r="H16" s="13">
        <v>4697.8214286000002</v>
      </c>
      <c r="I16" s="8">
        <v>5245.8683693285711</v>
      </c>
    </row>
    <row r="17" spans="1:9" x14ac:dyDescent="0.2">
      <c r="A17" s="86">
        <v>2001</v>
      </c>
      <c r="B17" s="12"/>
      <c r="C17" s="13">
        <v>6459.0596148000004</v>
      </c>
      <c r="D17" s="13">
        <v>4804.7709697</v>
      </c>
      <c r="E17" s="13">
        <v>5064.8598900999996</v>
      </c>
      <c r="F17" s="13">
        <v>4876.3604108</v>
      </c>
      <c r="G17" s="13">
        <v>4343.8301886999998</v>
      </c>
      <c r="H17" s="13">
        <v>4242.1210526000004</v>
      </c>
      <c r="I17" s="8">
        <v>4965.1670211166665</v>
      </c>
    </row>
    <row r="18" spans="1:9" x14ac:dyDescent="0.2">
      <c r="A18" s="86">
        <v>2002</v>
      </c>
      <c r="B18" s="12">
        <v>5489.7368421000001</v>
      </c>
      <c r="C18" s="13">
        <v>6488.3805205999997</v>
      </c>
      <c r="D18" s="13">
        <v>4826.8450703999997</v>
      </c>
      <c r="E18" s="13">
        <v>4992.1168385000001</v>
      </c>
      <c r="F18" s="13">
        <v>4895.9247573000002</v>
      </c>
      <c r="G18" s="13">
        <v>4325.3999999999996</v>
      </c>
      <c r="H18" s="13">
        <v>4498.7385621000003</v>
      </c>
      <c r="I18" s="8">
        <v>5073.8775129999995</v>
      </c>
    </row>
    <row r="19" spans="1:9" x14ac:dyDescent="0.2">
      <c r="A19" s="86">
        <v>2003</v>
      </c>
      <c r="B19" s="12"/>
      <c r="C19" s="13">
        <v>6578.6491857999999</v>
      </c>
      <c r="D19" s="13">
        <v>4832.3729592</v>
      </c>
      <c r="E19" s="13">
        <v>5301.0873786000002</v>
      </c>
      <c r="F19" s="13">
        <v>5002.4647105000004</v>
      </c>
      <c r="G19" s="13">
        <v>4718.4379085</v>
      </c>
      <c r="H19" s="13">
        <v>4743.4598539999997</v>
      </c>
      <c r="I19" s="8">
        <v>5196.0786661000002</v>
      </c>
    </row>
    <row r="20" spans="1:9" x14ac:dyDescent="0.2">
      <c r="A20" s="86">
        <v>2004</v>
      </c>
      <c r="B20" s="12">
        <v>6228.1818181999997</v>
      </c>
      <c r="C20" s="13">
        <v>6674.7865782999997</v>
      </c>
      <c r="D20" s="13">
        <v>4920.8478908999996</v>
      </c>
      <c r="E20" s="13">
        <v>5300.6604278000004</v>
      </c>
      <c r="F20" s="13">
        <v>5142.6213152</v>
      </c>
      <c r="G20" s="13">
        <v>4636.8370370000002</v>
      </c>
      <c r="H20" s="13">
        <v>4830.5204461000003</v>
      </c>
      <c r="I20" s="8">
        <v>5390.6365019285722</v>
      </c>
    </row>
    <row r="21" spans="1:9" x14ac:dyDescent="0.2">
      <c r="A21" s="86">
        <v>2005</v>
      </c>
      <c r="B21" s="12"/>
      <c r="C21" s="13">
        <v>6570.5158184000002</v>
      </c>
      <c r="D21" s="13">
        <v>4977.5482423000003</v>
      </c>
      <c r="E21" s="13">
        <v>5127.2031746000002</v>
      </c>
      <c r="F21" s="13">
        <v>4963.6457551000003</v>
      </c>
      <c r="G21" s="13">
        <v>4346.2061069000001</v>
      </c>
      <c r="H21" s="13">
        <v>4774.3675214000004</v>
      </c>
      <c r="I21" s="8">
        <v>5126.5811031166668</v>
      </c>
    </row>
    <row r="22" spans="1:9" x14ac:dyDescent="0.2">
      <c r="A22" s="86">
        <v>2006</v>
      </c>
      <c r="B22" s="12"/>
      <c r="C22" s="13">
        <v>6755.9071684</v>
      </c>
      <c r="D22" s="13">
        <v>4995.7163121000003</v>
      </c>
      <c r="E22" s="13">
        <v>4951.5368852000001</v>
      </c>
      <c r="F22" s="13">
        <v>5029.9828938000001</v>
      </c>
      <c r="G22" s="13">
        <v>4554.8888889</v>
      </c>
      <c r="H22" s="13">
        <v>4346.4124294000003</v>
      </c>
      <c r="I22" s="8">
        <v>5105.7407629666668</v>
      </c>
    </row>
    <row r="23" spans="1:9" x14ac:dyDescent="0.2">
      <c r="A23" s="86">
        <v>2007</v>
      </c>
      <c r="B23" s="12"/>
      <c r="C23" s="13">
        <v>6911.7642253000004</v>
      </c>
      <c r="D23" s="13">
        <v>5015.8167762000003</v>
      </c>
      <c r="E23" s="13">
        <v>4950.6049999999996</v>
      </c>
      <c r="F23" s="13">
        <v>5089.4153904000004</v>
      </c>
      <c r="G23" s="13">
        <v>4710.5194174999997</v>
      </c>
      <c r="H23" s="13">
        <v>4233.0416667</v>
      </c>
      <c r="I23" s="8">
        <v>5151.8604126833334</v>
      </c>
    </row>
    <row r="24" spans="1:9" x14ac:dyDescent="0.2">
      <c r="A24" s="86">
        <v>2008</v>
      </c>
      <c r="B24" s="12"/>
      <c r="C24" s="13">
        <v>6957.0392694000002</v>
      </c>
      <c r="D24" s="13">
        <v>5041.6815642000001</v>
      </c>
      <c r="E24" s="13">
        <v>5045.6201922999999</v>
      </c>
      <c r="F24" s="13">
        <v>5089.9622570000001</v>
      </c>
      <c r="G24" s="13">
        <v>4884.0631579000001</v>
      </c>
      <c r="H24" s="13">
        <v>4904.9047619000003</v>
      </c>
      <c r="I24" s="8">
        <v>5320.5452004500003</v>
      </c>
    </row>
    <row r="25" spans="1:9" x14ac:dyDescent="0.2">
      <c r="A25" s="86">
        <v>2009</v>
      </c>
      <c r="B25" s="12"/>
      <c r="C25" s="13">
        <v>6991.9116740999998</v>
      </c>
      <c r="D25" s="13">
        <v>5080.9012125999998</v>
      </c>
      <c r="E25" s="13">
        <v>5269.7089947000004</v>
      </c>
      <c r="F25" s="13">
        <v>5222.3857142999996</v>
      </c>
      <c r="G25" s="13">
        <v>4795.5405405000001</v>
      </c>
      <c r="H25" s="13">
        <v>4587.0064516000002</v>
      </c>
      <c r="I25" s="8">
        <v>5324.5757646333332</v>
      </c>
    </row>
    <row r="26" spans="1:9" x14ac:dyDescent="0.2">
      <c r="A26" s="86">
        <v>2010</v>
      </c>
      <c r="B26" s="12"/>
      <c r="C26" s="13">
        <v>7225.5563855999999</v>
      </c>
      <c r="D26" s="13">
        <v>5102.0106383000002</v>
      </c>
      <c r="E26" s="13">
        <v>5440.5822785</v>
      </c>
      <c r="F26" s="13">
        <v>5348.9536314999996</v>
      </c>
      <c r="G26" s="13">
        <v>5142.4257426000004</v>
      </c>
      <c r="H26" s="13">
        <v>5568.9591836999998</v>
      </c>
      <c r="I26" s="8">
        <v>5638.0813100333335</v>
      </c>
    </row>
    <row r="27" spans="1:9" x14ac:dyDescent="0.2">
      <c r="A27" s="86">
        <v>2011</v>
      </c>
      <c r="B27" s="12"/>
      <c r="C27" s="13">
        <v>7274.2633382000004</v>
      </c>
      <c r="D27" s="13">
        <v>5364.1935663000004</v>
      </c>
      <c r="E27" s="13">
        <v>5210.9690721999996</v>
      </c>
      <c r="F27" s="13">
        <v>5534.5817734000002</v>
      </c>
      <c r="G27" s="13">
        <v>5018.4196429000003</v>
      </c>
      <c r="H27" s="13">
        <v>5716.2711864000003</v>
      </c>
      <c r="I27" s="8">
        <v>5686.4497632333332</v>
      </c>
    </row>
    <row r="28" spans="1:9" x14ac:dyDescent="0.2">
      <c r="A28" s="86">
        <v>2012</v>
      </c>
      <c r="B28" s="12"/>
      <c r="C28" s="13">
        <v>7213.3496689000003</v>
      </c>
      <c r="D28" s="13">
        <v>5553.7181102000004</v>
      </c>
      <c r="E28" s="13"/>
      <c r="F28" s="13">
        <v>5739.3311475</v>
      </c>
      <c r="G28" s="13"/>
      <c r="H28" s="13"/>
      <c r="I28" s="8">
        <v>6168.7996422000006</v>
      </c>
    </row>
    <row r="29" spans="1:9" x14ac:dyDescent="0.2">
      <c r="A29" s="86">
        <v>2013</v>
      </c>
      <c r="B29" s="12"/>
      <c r="C29" s="13"/>
      <c r="D29" s="13"/>
      <c r="E29" s="13"/>
      <c r="F29" s="13"/>
      <c r="G29" s="13"/>
      <c r="H29" s="13"/>
      <c r="I29" s="8"/>
    </row>
    <row r="30" spans="1:9" x14ac:dyDescent="0.2">
      <c r="A30" s="86">
        <v>2014</v>
      </c>
      <c r="B30" s="12"/>
      <c r="C30" s="13"/>
      <c r="D30" s="13"/>
      <c r="E30" s="13"/>
      <c r="F30" s="13"/>
      <c r="G30" s="13"/>
      <c r="H30" s="13"/>
      <c r="I30" s="8"/>
    </row>
    <row r="31" spans="1:9" x14ac:dyDescent="0.2">
      <c r="A31" s="86">
        <v>2015</v>
      </c>
      <c r="B31" s="12"/>
      <c r="C31" s="13"/>
      <c r="D31" s="13"/>
      <c r="E31" s="13"/>
      <c r="F31" s="13"/>
      <c r="G31" s="13"/>
      <c r="H31" s="13"/>
      <c r="I31" s="8"/>
    </row>
    <row r="32" spans="1:9" x14ac:dyDescent="0.2">
      <c r="A32" s="85" t="s">
        <v>20</v>
      </c>
      <c r="B32" s="14">
        <v>5448.0669406214292</v>
      </c>
      <c r="C32" s="15">
        <v>6325.8648457961526</v>
      </c>
      <c r="D32" s="15">
        <v>4704.0739495884618</v>
      </c>
      <c r="E32" s="15">
        <v>4992.4371350782612</v>
      </c>
      <c r="F32" s="15">
        <v>4755.6746849269239</v>
      </c>
      <c r="G32" s="15">
        <v>4655.8143350999999</v>
      </c>
      <c r="H32" s="15">
        <v>4332.3481377679991</v>
      </c>
      <c r="I32" s="6">
        <v>5037.5224817697363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datos</vt:lpstr>
      <vt:lpstr>Tabla</vt:lpstr>
      <vt:lpstr>Gráfico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2015-03-16T17:04:58Z</dcterms:modified>
</cp:coreProperties>
</file>