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PivotChartFilter="1" defaultThemeVersion="124226"/>
  <bookViews>
    <workbookView xWindow="270" yWindow="0" windowWidth="7695" windowHeight="8880" tabRatio="703"/>
  </bookViews>
  <sheets>
    <sheet name="datos" sheetId="1" r:id="rId1"/>
    <sheet name="Gráfico" sheetId="23" r:id="rId2"/>
    <sheet name="Tabla" sheetId="22" state="hidden" r:id="rId3"/>
  </sheets>
  <definedNames>
    <definedName name="_xlnm._FilterDatabase" localSheetId="0" hidden="1">datos!$A$10:$AF$189</definedName>
  </definedNames>
  <calcPr calcId="145621"/>
  <pivotCaches>
    <pivotCache cacheId="0" r:id="rId4"/>
  </pivotCaches>
</workbook>
</file>

<file path=xl/calcChain.xml><?xml version="1.0" encoding="utf-8"?>
<calcChain xmlns="http://schemas.openxmlformats.org/spreadsheetml/2006/main">
  <c r="C5" i="1" l="1"/>
  <c r="D5" i="1"/>
  <c r="E5" i="1"/>
  <c r="F5" i="1"/>
  <c r="G5" i="1"/>
  <c r="H5" i="1"/>
  <c r="I5" i="1"/>
  <c r="J5" i="1"/>
  <c r="K5" i="1"/>
  <c r="L5" i="1"/>
  <c r="M5" i="1"/>
  <c r="N5" i="1"/>
  <c r="O5" i="1"/>
  <c r="P5" i="1"/>
  <c r="Q5" i="1"/>
  <c r="R5" i="1"/>
  <c r="S5" i="1"/>
  <c r="T5" i="1"/>
  <c r="U5" i="1"/>
  <c r="V5" i="1"/>
  <c r="W5" i="1"/>
  <c r="X5" i="1"/>
  <c r="Y5" i="1"/>
  <c r="Z5" i="1"/>
  <c r="AA5" i="1"/>
  <c r="AB5" i="1"/>
  <c r="AC5" i="1"/>
  <c r="AD5" i="1"/>
  <c r="AE5" i="1"/>
  <c r="AF5" i="1"/>
  <c r="C6" i="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alcChain>
</file>

<file path=xl/comments1.xml><?xml version="1.0" encoding="utf-8"?>
<comments xmlns="http://schemas.openxmlformats.org/spreadsheetml/2006/main">
  <authors>
    <author xml:space="preserve"> Bernardo Vargas</author>
  </authors>
  <commentList>
    <comment ref="B5" authorId="0">
      <text>
        <r>
          <rPr>
            <sz val="8"/>
            <color indexed="81"/>
            <rFont val="Tahoma"/>
            <family val="2"/>
          </rPr>
          <t xml:space="preserve">PROMEDIO DEL GRUPO SELECCIONADO ABAJO SEGUN LOS CRITERIOS DEFINIDOS
</t>
        </r>
      </text>
    </comment>
    <comment ref="B6" authorId="0">
      <text>
        <r>
          <rPr>
            <sz val="8"/>
            <color indexed="81"/>
            <rFont val="Tahoma"/>
            <family val="2"/>
          </rPr>
          <t xml:space="preserve">NUMERO DE  AÑOS  EN EL GRUPO SELECCIONADO ABAJO SEGUN LOS CRITERIOS DEFINIDOS
</t>
        </r>
      </text>
    </comment>
    <comment ref="B7" authorId="0">
      <text>
        <r>
          <rPr>
            <sz val="8"/>
            <color indexed="81"/>
            <rFont val="Tahoma"/>
            <family val="2"/>
          </rPr>
          <t xml:space="preserve">VALOR MINIMO ENTRE EL  GRUPO SELECCIONADO ABAJO SEGUN LOS CRITERIOS DEFINIDOS
</t>
        </r>
      </text>
    </comment>
    <comment ref="B8"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Año de Nacimiento</t>
        </r>
      </text>
    </comment>
    <comment ref="C10" authorId="0">
      <text>
        <r>
          <rPr>
            <sz val="8"/>
            <color indexed="81"/>
            <rFont val="Tahoma"/>
            <family val="2"/>
          </rPr>
          <t xml:space="preserve">% de consanguinidad (promedio para las vacas nacidas en este año)
Rango: 0 a 100%
</t>
        </r>
      </text>
    </comment>
    <comment ref="D10" authorId="0">
      <text>
        <r>
          <rPr>
            <sz val="10"/>
            <color indexed="81"/>
            <rFont val="Tahoma"/>
            <family val="2"/>
          </rPr>
          <t xml:space="preserve">Vacas que contribuyeron al cálculo del promedio de producción corregida a 305 d (PC305) para cada año respectivo
</t>
        </r>
      </text>
    </comment>
    <comment ref="E10" authorId="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0" authorId="0">
      <text>
        <r>
          <rPr>
            <sz val="8"/>
            <color indexed="81"/>
            <rFont val="Tahoma"/>
            <family val="2"/>
          </rPr>
          <t xml:space="preserve"> Vacas que contribuyeron al cálculo de VC para cada año
*Incluye vacas sin registros de producción</t>
        </r>
      </text>
    </comment>
    <comment ref="G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0" authorId="0">
      <text>
        <r>
          <rPr>
            <sz val="8"/>
            <color indexed="81"/>
            <rFont val="Tahoma"/>
            <family val="2"/>
          </rPr>
          <t xml:space="preserve">% de confiabilidad (promedio para vacas nacidas este año)
Rango: 0 a 100
</t>
        </r>
      </text>
    </comment>
    <comment ref="I10" authorId="0">
      <text>
        <r>
          <rPr>
            <sz val="8"/>
            <color indexed="81"/>
            <rFont val="Tahoma"/>
            <family val="2"/>
          </rPr>
          <t xml:space="preserve">Vacas que contribuyeron al cálculo del promedio de producción corregida a 305 d (PC305) para cada año respectivo
</t>
        </r>
      </text>
    </comment>
    <comment ref="J10" authorId="0">
      <text>
        <r>
          <rPr>
            <sz val="8"/>
            <color indexed="81"/>
            <rFont val="Tahoma"/>
            <family val="2"/>
          </rPr>
          <t xml:space="preserve">kilogramos de producción de grasa a 305 días CORREGIDA por edad y lactancia
*Corrección es a una base de 4 años de edad y tercera lactancia
</t>
        </r>
      </text>
    </comment>
    <comment ref="K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0" authorId="0">
      <text>
        <r>
          <rPr>
            <sz val="8"/>
            <color indexed="81"/>
            <rFont val="Tahoma"/>
            <family val="2"/>
          </rPr>
          <t xml:space="preserve">% de confiabilidad (promedio para vacas nacidas este año)
Rango: 0 a 100
</t>
        </r>
      </text>
    </comment>
    <comment ref="M10" authorId="0">
      <text>
        <r>
          <rPr>
            <sz val="8"/>
            <color indexed="81"/>
            <rFont val="Tahoma"/>
            <family val="2"/>
          </rPr>
          <t xml:space="preserve">Vacas que contribuyeron al cálculo del promedio de producción corregida a 305 d (PC305) para cada año respectivo
</t>
        </r>
      </text>
    </comment>
    <comment ref="N10" authorId="0">
      <text>
        <r>
          <rPr>
            <sz val="8"/>
            <color indexed="81"/>
            <rFont val="Tahoma"/>
            <family val="2"/>
          </rPr>
          <t xml:space="preserve">kilogramos de producción de proteína  a 305 días CORREGIDA por edad y lactancia
*Corrección es a una base de 4 años de edad y tercera lactancia
</t>
        </r>
      </text>
    </comment>
    <comment ref="O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0" authorId="0">
      <text>
        <r>
          <rPr>
            <sz val="8"/>
            <color indexed="81"/>
            <rFont val="Tahoma"/>
            <family val="2"/>
          </rPr>
          <t xml:space="preserve">% de confiabilidad (promedio para vacas nacidas este año)
Rango: 0 a 100
</t>
        </r>
      </text>
    </comment>
    <comment ref="Q10" authorId="0">
      <text>
        <r>
          <rPr>
            <sz val="8"/>
            <color indexed="81"/>
            <rFont val="Tahoma"/>
            <family val="2"/>
          </rPr>
          <t xml:space="preserve">Vacas que contribuyeron al cálculo del promedio de producción corregida a 305 d (PC305) para cada año respectivo
</t>
        </r>
      </text>
    </comment>
    <comment ref="R10" authorId="0">
      <text>
        <r>
          <rPr>
            <sz val="8"/>
            <color indexed="81"/>
            <rFont val="Tahoma"/>
            <family val="2"/>
          </rPr>
          <t xml:space="preserve">kilogramos de producción de sólidos  a 305 días CORREGIDO por edad y lactancia
*Corrección es a una base de 4 años de edad y tercera lactancia
</t>
        </r>
      </text>
    </comment>
    <comment ref="S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0" authorId="0">
      <text>
        <r>
          <rPr>
            <sz val="8"/>
            <color indexed="81"/>
            <rFont val="Tahoma"/>
            <family val="2"/>
          </rPr>
          <t xml:space="preserve">% de confiabilidad (promedio para vacas nacidas este año)
Rango: 0 a 100
</t>
        </r>
      </text>
    </comment>
    <comment ref="U10" authorId="0">
      <text>
        <r>
          <rPr>
            <sz val="10"/>
            <color indexed="81"/>
            <rFont val="Tahoma"/>
            <family val="2"/>
          </rPr>
          <t xml:space="preserve">Vacas que contribuyeron al cálculo del promedio de días abiertos para cada año respectivo
</t>
        </r>
      </text>
    </comment>
    <comment ref="V10" authorId="0">
      <text>
        <r>
          <rPr>
            <b/>
            <sz val="10"/>
            <color indexed="81"/>
            <rFont val="Tahoma"/>
            <family val="2"/>
          </rPr>
          <t xml:space="preserve">Días  Abiertos </t>
        </r>
      </text>
    </comment>
    <comment ref="W10" authorId="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0" authorId="0">
      <text>
        <r>
          <rPr>
            <sz val="10"/>
            <color indexed="81"/>
            <rFont val="Tahoma"/>
            <family val="2"/>
          </rPr>
          <t xml:space="preserve">% de confiabilidad (promedio para vacas nacidas este año)
Rango: 0 a 100
</t>
        </r>
      </text>
    </comment>
    <comment ref="Y10" authorId="0">
      <text>
        <r>
          <rPr>
            <sz val="8"/>
            <color indexed="81"/>
            <rFont val="Tahoma"/>
            <family val="2"/>
          </rPr>
          <t xml:space="preserve">Vacas que contribuyeron al cálculo del promedio de score de células somáticas  para cada año respectivo
</t>
        </r>
      </text>
    </comment>
    <comment ref="Z10" authorId="0">
      <text>
        <r>
          <rPr>
            <sz val="8"/>
            <color indexed="81"/>
            <rFont val="Tahoma"/>
            <family val="2"/>
          </rPr>
          <t>SCCS: Score de células somáticas. Se calcula como SCCS= log(CCS/1000) 
Equivalencias:
SCCS   CCS
5          32000
6          64000
7         128000
8         256000
9         512000
10       1024000</t>
        </r>
      </text>
    </comment>
    <comment ref="AA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0" authorId="0">
      <text>
        <r>
          <rPr>
            <sz val="8"/>
            <color indexed="81"/>
            <rFont val="Tahoma"/>
            <family val="2"/>
          </rPr>
          <t xml:space="preserve">% de confiabilidad (promedio para vacas nacidas este año)
Rango: 0 a 100
</t>
        </r>
      </text>
    </comment>
    <comment ref="AC10" authorId="0">
      <text>
        <r>
          <rPr>
            <sz val="8"/>
            <color indexed="81"/>
            <rFont val="Tahoma"/>
            <family val="2"/>
          </rPr>
          <t xml:space="preserve">Vacas que contribuyeron al cálculo del promedio de vida productiva para cada año respectivo
</t>
        </r>
      </text>
    </comment>
    <comment ref="AD10" authorId="0">
      <text>
        <r>
          <rPr>
            <sz val="8"/>
            <color indexed="81"/>
            <rFont val="Tahoma"/>
            <family val="2"/>
          </rPr>
          <t xml:space="preserve">Vida productiva (aprox. en meses)*
</t>
        </r>
      </text>
    </comment>
    <comment ref="AE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0" authorId="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<sst xmlns="http://schemas.openxmlformats.org/spreadsheetml/2006/main" count="276" uniqueCount="85">
  <si>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</si>
  <si>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</si>
  <si>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</si>
  <si>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</si>
  <si>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</si>
  <si>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</si>
  <si>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</si>
  <si>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</si>
  <si>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</si>
  <si>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</si>
  <si>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</si>
  <si>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</si>
  <si>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</si>
  <si>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</si>
  <si>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</si>
  <si>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</si>
  <si>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</si>
  <si>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</si>
  <si>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</si>
  <si>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</si>
  <si>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</si>
  <si>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</si>
  <si>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</si>
  <si>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</si>
  <si>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</si>
  <si>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</si>
  <si>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</si>
  <si>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</si>
  <si>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</si>
  <si>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</si>
  <si>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</si>
  <si>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</si>
  <si>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</si>
  <si>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</si>
  <si>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</si>
  <si>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</si>
  <si>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</si>
  <si>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</si>
  <si>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</si>
  <si>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</si>
  <si>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</si>
  <si>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</si>
  <si>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</si>
  <si>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</si>
  <si>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 Consanguinidad</t>
  </si>
  <si>
    <t>datos_leche_305K</t>
  </si>
  <si>
    <t>datos_valor de Cría_Leche</t>
  </si>
  <si>
    <t>Valor de Cría_Leche</t>
  </si>
  <si>
    <t>datos_Grasa</t>
  </si>
  <si>
    <t>Valor de Cría_Grasa</t>
  </si>
  <si>
    <t>%Confiabilidad_Grasa</t>
  </si>
  <si>
    <t>%Confiabilidad_Leche</t>
  </si>
  <si>
    <t>datos_Proteína</t>
  </si>
  <si>
    <t>Valor de Cría_Proteína</t>
  </si>
  <si>
    <t>%Confiabilidad_Proteína</t>
  </si>
  <si>
    <t>datos_Días Abiertos</t>
  </si>
  <si>
    <t>Valor Cría_DíasAbiertos</t>
  </si>
  <si>
    <t>%Confiabilidad_DíasAbiertos</t>
  </si>
  <si>
    <t>datos_VidaProductiva</t>
  </si>
  <si>
    <t>VidaProductiva_meses</t>
  </si>
  <si>
    <t>Valor de Cría_VidaProductiva</t>
  </si>
  <si>
    <t>% Confiabilidad_VidaProductiva</t>
  </si>
  <si>
    <t>Año Nacimiento</t>
  </si>
  <si>
    <t>n_SCCS</t>
  </si>
  <si>
    <t>SCCS</t>
  </si>
  <si>
    <t>VC_SCCS</t>
  </si>
  <si>
    <t>Conf_SCCS</t>
  </si>
  <si>
    <t>Score de Células Somáticas</t>
  </si>
  <si>
    <t>% Confiabilidad_CélulasSomáticas</t>
  </si>
  <si>
    <t>Valor de Cría_CélulasSomáticas</t>
  </si>
  <si>
    <t>CélulasSomáticas_score</t>
  </si>
  <si>
    <t>datos_CélulasSomáticas</t>
  </si>
  <si>
    <t>n_ST</t>
  </si>
  <si>
    <t>PC305_ST</t>
  </si>
  <si>
    <t>VC_ST</t>
  </si>
  <si>
    <t>Conf_ST</t>
  </si>
  <si>
    <t>datos_Sólidos</t>
  </si>
  <si>
    <t>Valor de Cría_Sólidos</t>
  </si>
  <si>
    <t>%Confiabilidad_Sólidos</t>
  </si>
  <si>
    <t>Sólidos Totales</t>
  </si>
  <si>
    <t>Producción Corregida 305d_Leche</t>
  </si>
  <si>
    <t>Producción  Corregida 305d_Grasa</t>
  </si>
  <si>
    <t>Producción Corregida_305d_Proteína</t>
  </si>
  <si>
    <t>Producción Corregida_305d_Sólidos</t>
  </si>
  <si>
    <t>Promedio de Producción Corregida 305d_Leche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</si>
</sst>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s>
  <fills count="13">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rgb="FFFFC000"/>
        <bgColor indexed="64"/>
      </patternFill>
    </fill>
    <fill>
      <patternFill patternType="solid">
        <fgColor theme="0"/>
        <bgColor indexed="64"/>
      </patternFill>
    </fill>
    <fill>
      <patternFill patternType="solid">
        <fgColor rgb="FFFF00FF"/>
        <bgColor indexed="64"/>
      </patternFill>
    </fill>
  </fills>
  <borders count="14">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double">
        <color indexed="64"/>
      </right>
      <top/>
      <bottom/>
      <diagonal/>
    </border>
    <border>
      <left style="double">
        <color indexed="64"/>
      </left>
      <right/>
      <top/>
      <bottom/>
      <diagonal/>
    </border>
    <border>
      <left style="double">
        <color indexed="64"/>
      </left>
      <right style="double">
        <color indexed="64"/>
      </right>
      <top/>
      <bottom/>
      <diagonal/>
    </border>
  </borders>
  <cellStyleXfs count="1">
    <xf numFmtId="0" fontId="0" fillId="0" borderId="0"/>
  </cellStyleXfs>
  <cellXfs count="124">
    <xf numFmtId="0" fontId="0" fillId="0" borderId="0" xfId="0"/>
    <xf numFmtId="0" fontId="0" fillId="0" borderId="1" xfId="0" applyBorder="1"/>
    <xf numFmtId="0" fontId="0" fillId="0" borderId="2" xfId="0" applyBorder="1"/>
    <xf numFmtId="0" fontId="0" fillId="0" borderId="3" xfId="0" applyBorder="1"/>
    <xf numFmtId="0" fontId="0" fillId="0" borderId="1" xfId="0" pivotButton="1" applyBorder="1"/>
    <xf numFmtId="0" fontId="0" fillId="0" borderId="4" xfId="0" applyBorder="1"/>
    <xf numFmtId="0" fontId="0" fillId="0" borderId="5" xfId="0" applyNumberFormat="1" applyBorder="1"/>
    <xf numFmtId="0" fontId="0" fillId="0" borderId="4" xfId="0" applyNumberFormat="1" applyBorder="1"/>
    <xf numFmtId="0" fontId="0" fillId="0" borderId="6" xfId="0" applyNumberFormat="1" applyBorder="1"/>
    <xf numFmtId="0" fontId="0" fillId="0" borderId="7" xfId="0" applyBorder="1"/>
    <xf numFmtId="0" fontId="0" fillId="0" borderId="1" xfId="0" applyNumberFormat="1" applyBorder="1"/>
    <xf numFmtId="0" fontId="0" fillId="0" borderId="7" xfId="0" applyNumberFormat="1"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NumberFormat="1" applyBorder="1"/>
    <xf numFmtId="0" fontId="5" fillId="2" borderId="0" xfId="0" applyFont="1" applyFill="1" applyBorder="1" applyAlignment="1"/>
    <xf numFmtId="164" fontId="7" fillId="2" borderId="0" xfId="0" applyNumberFormat="1" applyFont="1" applyFill="1" applyBorder="1" applyAlignment="1">
      <alignment horizontal="right"/>
    </xf>
    <xf numFmtId="0" fontId="7" fillId="2" borderId="0" xfId="0" applyFont="1" applyFill="1" applyBorder="1" applyAlignment="1">
      <alignment horizontal="right"/>
    </xf>
    <xf numFmtId="1" fontId="7" fillId="2" borderId="0" xfId="0" applyNumberFormat="1" applyFont="1" applyFill="1" applyBorder="1" applyAlignment="1">
      <alignment horizontal="right"/>
    </xf>
    <xf numFmtId="17" fontId="9" fillId="2" borderId="0" xfId="0" applyNumberFormat="1" applyFont="1" applyFill="1" applyBorder="1" applyAlignment="1">
      <alignment horizontal="right"/>
    </xf>
    <xf numFmtId="2" fontId="9" fillId="3" borderId="11" xfId="0" applyNumberFormat="1" applyFont="1" applyFill="1" applyBorder="1" applyAlignment="1"/>
    <xf numFmtId="1" fontId="9" fillId="3" borderId="0" xfId="0" applyNumberFormat="1" applyFont="1" applyFill="1" applyBorder="1" applyAlignment="1"/>
    <xf numFmtId="164" fontId="9" fillId="3" borderId="0" xfId="0" applyNumberFormat="1" applyFont="1" applyFill="1" applyBorder="1" applyAlignment="1"/>
    <xf numFmtId="164" fontId="9" fillId="3" borderId="11" xfId="0" applyNumberFormat="1" applyFont="1" applyFill="1" applyBorder="1" applyAlignment="1"/>
    <xf numFmtId="1" fontId="9" fillId="3" borderId="11" xfId="0" applyNumberFormat="1" applyFont="1" applyFill="1" applyBorder="1" applyAlignment="1"/>
    <xf numFmtId="0" fontId="5" fillId="4" borderId="0" xfId="0" applyFont="1" applyFill="1" applyAlignment="1"/>
    <xf numFmtId="17" fontId="6" fillId="4" borderId="0" xfId="0" applyNumberFormat="1" applyFont="1" applyFill="1" applyAlignment="1">
      <alignment horizontal="center"/>
    </xf>
    <xf numFmtId="2" fontId="7" fillId="5" borderId="0" xfId="0" applyNumberFormat="1" applyFont="1" applyFill="1" applyAlignment="1">
      <alignment horizontal="center"/>
    </xf>
    <xf numFmtId="0" fontId="7" fillId="2" borderId="0" xfId="0" applyFont="1" applyFill="1" applyAlignment="1">
      <alignment horizontal="center"/>
    </xf>
    <xf numFmtId="1" fontId="10" fillId="4" borderId="0" xfId="0" applyNumberFormat="1" applyFont="1" applyFill="1" applyAlignment="1">
      <alignment horizontal="left"/>
    </xf>
    <xf numFmtId="2" fontId="10" fillId="5" borderId="0" xfId="0" applyNumberFormat="1" applyFont="1" applyFill="1" applyAlignment="1">
      <alignment horizontal="left"/>
    </xf>
    <xf numFmtId="1" fontId="10" fillId="2" borderId="12" xfId="0" applyNumberFormat="1" applyFont="1" applyFill="1" applyBorder="1" applyAlignment="1">
      <alignment horizontal="left"/>
    </xf>
    <xf numFmtId="164" fontId="10" fillId="2" borderId="0" xfId="0" applyNumberFormat="1" applyFont="1" applyFill="1" applyAlignment="1">
      <alignment horizontal="left"/>
    </xf>
    <xf numFmtId="0" fontId="10" fillId="2" borderId="0" xfId="0" applyFont="1" applyFill="1" applyAlignment="1">
      <alignment horizontal="left"/>
    </xf>
    <xf numFmtId="1" fontId="10" fillId="2" borderId="0" xfId="0" applyNumberFormat="1" applyFont="1" applyFill="1" applyAlignment="1">
      <alignment horizontal="left"/>
    </xf>
    <xf numFmtId="1" fontId="10" fillId="6" borderId="12" xfId="0" applyNumberFormat="1" applyFont="1" applyFill="1" applyBorder="1" applyAlignment="1">
      <alignment horizontal="left"/>
    </xf>
    <xf numFmtId="164" fontId="10" fillId="6" borderId="0" xfId="0" applyNumberFormat="1" applyFont="1" applyFill="1" applyAlignment="1">
      <alignment horizontal="left"/>
    </xf>
    <xf numFmtId="1" fontId="10" fillId="6" borderId="0" xfId="0" applyNumberFormat="1" applyFont="1" applyFill="1" applyAlignment="1">
      <alignment horizontal="left"/>
    </xf>
    <xf numFmtId="1" fontId="10" fillId="7" borderId="12" xfId="0" applyNumberFormat="1" applyFont="1" applyFill="1" applyBorder="1" applyAlignment="1">
      <alignment horizontal="left"/>
    </xf>
    <xf numFmtId="164" fontId="10" fillId="7" borderId="0" xfId="0" applyNumberFormat="1" applyFont="1" applyFill="1" applyAlignment="1">
      <alignment horizontal="left"/>
    </xf>
    <xf numFmtId="1" fontId="10" fillId="7" borderId="11" xfId="0" applyNumberFormat="1" applyFont="1" applyFill="1" applyBorder="1" applyAlignment="1">
      <alignment horizontal="left"/>
    </xf>
    <xf numFmtId="1" fontId="10" fillId="8" borderId="0" xfId="0" applyNumberFormat="1" applyFont="1" applyFill="1" applyAlignment="1">
      <alignment horizontal="left"/>
    </xf>
    <xf numFmtId="164" fontId="10" fillId="8" borderId="0" xfId="0" applyNumberFormat="1" applyFont="1" applyFill="1" applyAlignment="1">
      <alignment horizontal="left"/>
    </xf>
    <xf numFmtId="1" fontId="10" fillId="4" borderId="12" xfId="0" applyNumberFormat="1" applyFont="1" applyFill="1" applyBorder="1" applyAlignment="1">
      <alignment horizontal="left"/>
    </xf>
    <xf numFmtId="164" fontId="10" fillId="4" borderId="0" xfId="0" applyNumberFormat="1" applyFont="1" applyFill="1" applyAlignment="1">
      <alignment horizontal="left"/>
    </xf>
    <xf numFmtId="1" fontId="10" fillId="4" borderId="11" xfId="0" applyNumberFormat="1" applyFont="1" applyFill="1" applyBorder="1" applyAlignment="1">
      <alignment horizontal="left"/>
    </xf>
    <xf numFmtId="0" fontId="7" fillId="9" borderId="0" xfId="0" applyFont="1" applyFill="1" applyAlignment="1">
      <alignment horizontal="left"/>
    </xf>
    <xf numFmtId="2" fontId="5" fillId="4" borderId="0" xfId="0" applyNumberFormat="1" applyFont="1" applyFill="1" applyAlignment="1"/>
    <xf numFmtId="1" fontId="7" fillId="4" borderId="0" xfId="0" applyNumberFormat="1" applyFont="1" applyFill="1" applyAlignment="1">
      <alignment horizontal="right"/>
    </xf>
    <xf numFmtId="2" fontId="7" fillId="5" borderId="0" xfId="0" applyNumberFormat="1" applyFont="1" applyFill="1" applyAlignment="1">
      <alignment horizontal="right"/>
    </xf>
    <xf numFmtId="1" fontId="7" fillId="2" borderId="12" xfId="0" applyNumberFormat="1" applyFont="1" applyFill="1" applyBorder="1" applyAlignment="1">
      <alignment horizontal="right"/>
    </xf>
    <xf numFmtId="164" fontId="7" fillId="2" borderId="0" xfId="0" applyNumberFormat="1" applyFont="1" applyFill="1" applyAlignment="1">
      <alignment horizontal="right"/>
    </xf>
    <xf numFmtId="1" fontId="7" fillId="2" borderId="0" xfId="0" applyNumberFormat="1" applyFont="1" applyFill="1" applyAlignment="1">
      <alignment horizontal="right"/>
    </xf>
    <xf numFmtId="0" fontId="7" fillId="6" borderId="12" xfId="0" applyFont="1" applyFill="1" applyBorder="1" applyAlignment="1">
      <alignment horizontal="right"/>
    </xf>
    <xf numFmtId="164" fontId="7" fillId="6" borderId="0" xfId="0" applyNumberFormat="1" applyFont="1" applyFill="1" applyAlignment="1">
      <alignment horizontal="right"/>
    </xf>
    <xf numFmtId="1" fontId="7" fillId="6" borderId="0" xfId="0" applyNumberFormat="1" applyFont="1" applyFill="1" applyAlignment="1">
      <alignment horizontal="right"/>
    </xf>
    <xf numFmtId="1" fontId="7" fillId="7" borderId="12" xfId="0" applyNumberFormat="1" applyFont="1" applyFill="1" applyBorder="1" applyAlignment="1">
      <alignment horizontal="right"/>
    </xf>
    <xf numFmtId="164" fontId="7" fillId="7" borderId="0" xfId="0" applyNumberFormat="1" applyFont="1" applyFill="1" applyAlignment="1">
      <alignment horizontal="right"/>
    </xf>
    <xf numFmtId="1" fontId="7" fillId="7" borderId="11" xfId="0" applyNumberFormat="1" applyFont="1" applyFill="1" applyBorder="1" applyAlignment="1">
      <alignment horizontal="right"/>
    </xf>
    <xf numFmtId="1" fontId="7" fillId="8" borderId="0" xfId="0" applyNumberFormat="1" applyFont="1" applyFill="1" applyAlignment="1">
      <alignment horizontal="right"/>
    </xf>
    <xf numFmtId="164" fontId="7" fillId="8" borderId="0" xfId="0" applyNumberFormat="1" applyFont="1" applyFill="1" applyAlignment="1">
      <alignment horizontal="right"/>
    </xf>
    <xf numFmtId="0" fontId="7" fillId="4" borderId="12" xfId="0" applyFont="1" applyFill="1" applyBorder="1" applyAlignment="1">
      <alignment horizontal="right"/>
    </xf>
    <xf numFmtId="164" fontId="7" fillId="4" borderId="0" xfId="0" applyNumberFormat="1" applyFont="1" applyFill="1" applyAlignment="1">
      <alignment horizontal="right"/>
    </xf>
    <xf numFmtId="2" fontId="7" fillId="4" borderId="0" xfId="0" applyNumberFormat="1" applyFont="1" applyFill="1" applyAlignment="1">
      <alignment horizontal="right"/>
    </xf>
    <xf numFmtId="1" fontId="7" fillId="4" borderId="11" xfId="0" applyNumberFormat="1" applyFont="1" applyFill="1" applyBorder="1" applyAlignment="1">
      <alignment horizontal="right"/>
    </xf>
    <xf numFmtId="0" fontId="7" fillId="4" borderId="0" xfId="0" applyFont="1" applyFill="1" applyAlignment="1">
      <alignment horizontal="right"/>
    </xf>
    <xf numFmtId="2" fontId="5" fillId="4" borderId="0" xfId="0" applyNumberFormat="1" applyFont="1" applyFill="1" applyBorder="1" applyAlignment="1"/>
    <xf numFmtId="1" fontId="7" fillId="4" borderId="0" xfId="0" applyNumberFormat="1" applyFont="1" applyFill="1" applyBorder="1" applyAlignment="1">
      <alignment horizontal="right"/>
    </xf>
    <xf numFmtId="2" fontId="7" fillId="5" borderId="0" xfId="0" applyNumberFormat="1" applyFont="1" applyFill="1" applyBorder="1" applyAlignment="1">
      <alignment horizontal="right"/>
    </xf>
    <xf numFmtId="164" fontId="7" fillId="6" borderId="0" xfId="0" applyNumberFormat="1" applyFont="1" applyFill="1" applyBorder="1" applyAlignment="1">
      <alignment horizontal="right"/>
    </xf>
    <xf numFmtId="1" fontId="7" fillId="6" borderId="0" xfId="0" applyNumberFormat="1" applyFont="1" applyFill="1" applyBorder="1" applyAlignment="1">
      <alignment horizontal="right"/>
    </xf>
    <xf numFmtId="164" fontId="7" fillId="7" borderId="0" xfId="0" applyNumberFormat="1" applyFont="1" applyFill="1" applyBorder="1" applyAlignment="1">
      <alignment horizontal="right"/>
    </xf>
    <xf numFmtId="1" fontId="7" fillId="8" borderId="0" xfId="0" applyNumberFormat="1" applyFont="1" applyFill="1" applyBorder="1" applyAlignment="1">
      <alignment horizontal="right"/>
    </xf>
    <xf numFmtId="164" fontId="7" fillId="8" borderId="0" xfId="0" applyNumberFormat="1" applyFont="1" applyFill="1" applyBorder="1" applyAlignment="1">
      <alignment horizontal="right"/>
    </xf>
    <xf numFmtId="164" fontId="7" fillId="4" borderId="0" xfId="0" applyNumberFormat="1" applyFont="1" applyFill="1" applyBorder="1" applyAlignment="1">
      <alignment horizontal="right"/>
    </xf>
    <xf numFmtId="2" fontId="7" fillId="4" borderId="0" xfId="0" applyNumberFormat="1" applyFont="1" applyFill="1" applyBorder="1" applyAlignment="1">
      <alignment horizontal="right"/>
    </xf>
    <xf numFmtId="0" fontId="7" fillId="4" borderId="0" xfId="0" applyFont="1" applyFill="1" applyBorder="1" applyAlignment="1">
      <alignment horizontal="right"/>
    </xf>
    <xf numFmtId="0" fontId="7" fillId="2" borderId="0" xfId="0" applyFont="1" applyFill="1" applyAlignment="1">
      <alignment horizontal="right"/>
    </xf>
    <xf numFmtId="2" fontId="10" fillId="4" borderId="0" xfId="0" applyNumberFormat="1" applyFont="1" applyFill="1" applyAlignment="1">
      <alignment horizontal="left"/>
    </xf>
    <xf numFmtId="1" fontId="10" fillId="7" borderId="0" xfId="0" applyNumberFormat="1" applyFont="1" applyFill="1" applyAlignment="1">
      <alignment horizontal="left"/>
    </xf>
    <xf numFmtId="1" fontId="7" fillId="7" borderId="0" xfId="0" applyNumberFormat="1" applyFont="1" applyFill="1" applyAlignment="1">
      <alignment horizontal="right"/>
    </xf>
    <xf numFmtId="1" fontId="7" fillId="7" borderId="0" xfId="0" applyNumberFormat="1" applyFont="1" applyFill="1" applyBorder="1" applyAlignment="1">
      <alignment horizontal="right"/>
    </xf>
    <xf numFmtId="0" fontId="10" fillId="4" borderId="0" xfId="0" applyFont="1" applyFill="1" applyAlignment="1"/>
    <xf numFmtId="0" fontId="7" fillId="4" borderId="11" xfId="0" applyFont="1" applyFill="1" applyBorder="1" applyAlignment="1">
      <alignment horizontal="right"/>
    </xf>
    <xf numFmtId="0" fontId="0" fillId="0" borderId="9" xfId="0" applyBorder="1"/>
    <xf numFmtId="0" fontId="0" fillId="0" borderId="8" xfId="0" applyBorder="1"/>
    <xf numFmtId="1" fontId="7" fillId="10" borderId="0" xfId="0" applyNumberFormat="1" applyFont="1" applyFill="1" applyBorder="1" applyAlignment="1">
      <alignment horizontal="right"/>
    </xf>
    <xf numFmtId="1" fontId="10" fillId="10" borderId="0" xfId="0" applyNumberFormat="1" applyFont="1" applyFill="1" applyBorder="1" applyAlignment="1">
      <alignment horizontal="left"/>
    </xf>
    <xf numFmtId="0" fontId="5" fillId="11" borderId="0" xfId="0" applyFont="1" applyFill="1" applyBorder="1" applyAlignment="1"/>
    <xf numFmtId="0" fontId="6" fillId="11" borderId="0" xfId="0" applyFont="1" applyFill="1" applyBorder="1" applyAlignment="1">
      <alignment horizontal="left"/>
    </xf>
    <xf numFmtId="2" fontId="7" fillId="11" borderId="0" xfId="0" applyNumberFormat="1" applyFont="1" applyFill="1" applyBorder="1" applyAlignment="1">
      <alignment horizontal="left"/>
    </xf>
    <xf numFmtId="1" fontId="7" fillId="11" borderId="0" xfId="0" applyNumberFormat="1" applyFont="1" applyFill="1" applyBorder="1" applyAlignment="1">
      <alignment horizontal="left"/>
    </xf>
    <xf numFmtId="0" fontId="7" fillId="11" borderId="0" xfId="0" applyFont="1" applyFill="1" applyBorder="1" applyAlignment="1">
      <alignment horizontal="left"/>
    </xf>
    <xf numFmtId="164" fontId="7" fillId="11" borderId="0" xfId="0" applyNumberFormat="1" applyFont="1" applyFill="1" applyBorder="1" applyAlignment="1">
      <alignment horizontal="left"/>
    </xf>
    <xf numFmtId="164" fontId="13" fillId="11" borderId="0" xfId="0" applyNumberFormat="1" applyFont="1" applyFill="1" applyBorder="1" applyAlignment="1">
      <alignment horizontal="right"/>
    </xf>
    <xf numFmtId="1" fontId="13" fillId="11" borderId="0" xfId="0" applyNumberFormat="1" applyFont="1" applyFill="1" applyBorder="1" applyAlignment="1">
      <alignment horizontal="left"/>
    </xf>
    <xf numFmtId="17" fontId="6" fillId="11" borderId="0" xfId="0" applyNumberFormat="1" applyFont="1" applyFill="1" applyBorder="1" applyAlignment="1"/>
    <xf numFmtId="2" fontId="7" fillId="11" borderId="0" xfId="0" applyNumberFormat="1" applyFont="1" applyFill="1" applyBorder="1" applyAlignment="1">
      <alignment horizontal="right"/>
    </xf>
    <xf numFmtId="0" fontId="8" fillId="11" borderId="0" xfId="0" applyFont="1" applyFill="1" applyAlignment="1"/>
    <xf numFmtId="1" fontId="7" fillId="11" borderId="0" xfId="0" applyNumberFormat="1" applyFont="1" applyFill="1" applyBorder="1" applyAlignment="1">
      <alignment horizontal="right"/>
    </xf>
    <xf numFmtId="0" fontId="7" fillId="11" borderId="0" xfId="0" applyFont="1" applyFill="1" applyBorder="1" applyAlignment="1">
      <alignment horizontal="right"/>
    </xf>
    <xf numFmtId="164" fontId="7" fillId="11" borderId="0" xfId="0" applyNumberFormat="1" applyFont="1" applyFill="1" applyBorder="1" applyAlignment="1">
      <alignment horizontal="right"/>
    </xf>
    <xf numFmtId="17" fontId="6" fillId="11" borderId="0" xfId="0" applyNumberFormat="1" applyFont="1" applyFill="1" applyBorder="1" applyAlignment="1">
      <alignment horizontal="right"/>
    </xf>
    <xf numFmtId="164" fontId="9" fillId="12" borderId="0" xfId="0" applyNumberFormat="1" applyFont="1" applyFill="1" applyBorder="1" applyAlignment="1"/>
    <xf numFmtId="1" fontId="9" fillId="12" borderId="0" xfId="0" applyNumberFormat="1" applyFont="1" applyFill="1" applyBorder="1" applyAlignment="1"/>
    <xf numFmtId="164" fontId="9" fillId="12" borderId="11" xfId="0" applyNumberFormat="1" applyFont="1" applyFill="1" applyBorder="1" applyAlignment="1"/>
    <xf numFmtId="1" fontId="9" fillId="12" borderId="11" xfId="0" applyNumberFormat="1" applyFont="1" applyFill="1" applyBorder="1" applyAlignment="1"/>
    <xf numFmtId="1" fontId="10" fillId="10" borderId="11" xfId="0" applyNumberFormat="1" applyFont="1" applyFill="1" applyBorder="1" applyAlignment="1">
      <alignment horizontal="left"/>
    </xf>
    <xf numFmtId="1" fontId="7" fillId="10" borderId="11" xfId="0" applyNumberFormat="1" applyFont="1" applyFill="1" applyBorder="1" applyAlignment="1">
      <alignment horizontal="right"/>
    </xf>
    <xf numFmtId="164" fontId="7" fillId="10" borderId="0" xfId="0" applyNumberFormat="1" applyFont="1" applyFill="1" applyBorder="1" applyAlignment="1">
      <alignment horizontal="right"/>
    </xf>
    <xf numFmtId="164" fontId="6" fillId="4" borderId="13" xfId="0" applyNumberFormat="1" applyFont="1" applyFill="1" applyBorder="1" applyAlignment="1">
      <alignment horizontal="center"/>
    </xf>
    <xf numFmtId="0" fontId="10" fillId="4" borderId="13" xfId="0" applyFont="1" applyFill="1" applyBorder="1" applyAlignment="1">
      <alignment horizontal="center"/>
    </xf>
    <xf numFmtId="164" fontId="6" fillId="7" borderId="13" xfId="0" applyNumberFormat="1" applyFont="1" applyFill="1" applyBorder="1" applyAlignment="1">
      <alignment horizontal="center"/>
    </xf>
    <xf numFmtId="0" fontId="10" fillId="0" borderId="13" xfId="0" applyFont="1" applyBorder="1" applyAlignment="1">
      <alignment horizontal="center"/>
    </xf>
    <xf numFmtId="0" fontId="6" fillId="2" borderId="13" xfId="0" applyFont="1" applyFill="1" applyBorder="1" applyAlignment="1">
      <alignment horizontal="center"/>
    </xf>
    <xf numFmtId="0" fontId="7" fillId="2" borderId="13" xfId="0" applyFont="1" applyFill="1" applyBorder="1" applyAlignment="1">
      <alignment horizontal="center"/>
    </xf>
    <xf numFmtId="0" fontId="6" fillId="6" borderId="13" xfId="0" applyFont="1" applyFill="1" applyBorder="1" applyAlignment="1">
      <alignment horizontal="center"/>
    </xf>
    <xf numFmtId="0" fontId="10" fillId="2" borderId="13" xfId="0" applyFont="1" applyFill="1" applyBorder="1" applyAlignment="1">
      <alignment horizontal="center"/>
    </xf>
    <xf numFmtId="164" fontId="6" fillId="8" borderId="13" xfId="0" applyNumberFormat="1" applyFont="1" applyFill="1" applyBorder="1" applyAlignment="1">
      <alignment horizontal="center"/>
    </xf>
    <xf numFmtId="0" fontId="10" fillId="8" borderId="13" xfId="0" applyFont="1" applyFill="1" applyBorder="1" applyAlignment="1">
      <alignment horizontal="center"/>
    </xf>
    <xf numFmtId="0" fontId="6" fillId="10" borderId="12" xfId="0" applyFont="1" applyFill="1" applyBorder="1" applyAlignment="1">
      <alignment horizontal="center"/>
    </xf>
    <xf numFmtId="0" fontId="12" fillId="0" borderId="0" xfId="0" applyFont="1" applyAlignment="1">
      <alignment horizontal="center"/>
    </xf>
    <xf numFmtId="0" fontId="12" fillId="0" borderId="1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[tendxraza1509.xlsx]Tabla!Tabla dinámica2</c:name>
    <c:fmtId val="0"/>
  </c:pivotSource>
  <c:chart>
    <c:autoTitleDeleted val="0"/>
    <c:pivotFmts>
      <c:pivotFmt>
        <c:idx val="0"/>
      </c:pivotFmt>
      <c:pivotFmt>
        <c:idx val="1"/>
      </c:pivotFmt>
      <c:pivotFmt>
        <c:idx val="2"/>
      </c:pivotFmt>
      <c:pivotFmt>
        <c:idx val="3"/>
      </c:pivotFmt>
      <c:pivotFmt>
        <c:idx val="4"/>
      </c:pivotFmt>
      <c:pivotFmt>
        <c:idx val="5"/>
      </c:pivotFmt>
      <c:pivotFmt>
        <c:idx val="6"/>
      </c:pivotFmt>
    </c:pivotFmts>
    <c:plotArea>
      <c:layout/>
      <c:lineChart>
        <c:grouping val="standard"/>
        <c:varyColors val="0"/>
        <c:ser>
          <c:idx val="0"/>
          <c:order val="0"/>
          <c:tx>
            <c:strRef>
              <c:f>Tabla!$B$1:$B$2</c:f>
              <c:strCache>
                <c:ptCount val="1"/>
                <c:pt idx="0">
                  <c:v>G8</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Tabla!$B$3:$B$32</c:f>
              <c:numCache>
                <c:formatCode>General</c:formatCode>
                <c:ptCount val="29"/>
                <c:pt idx="2">
                  <c:v>4800.4838710000004</c:v>
                </c:pt>
                <c:pt idx="3">
                  <c:v>5232.5185185</c:v>
                </c:pt>
                <c:pt idx="4">
                  <c:v>5030.2461537999998</c:v>
                </c:pt>
                <c:pt idx="5">
                  <c:v>5186.7777778</c:v>
                </c:pt>
                <c:pt idx="6">
                  <c:v>5005.1573034000003</c:v>
                </c:pt>
                <c:pt idx="7">
                  <c:v>5199.2947367999996</c:v>
                </c:pt>
                <c:pt idx="8">
                  <c:v>5283.5735293999996</c:v>
                </c:pt>
                <c:pt idx="9">
                  <c:v>5278.5339806000002</c:v>
                </c:pt>
                <c:pt idx="10">
                  <c:v>5412.1627907000002</c:v>
                </c:pt>
                <c:pt idx="11">
                  <c:v>5633.8024691000001</c:v>
                </c:pt>
                <c:pt idx="12">
                  <c:v>6133.5294118000002</c:v>
                </c:pt>
                <c:pt idx="13">
                  <c:v>6345.2115384999997</c:v>
                </c:pt>
                <c:pt idx="15">
                  <c:v>5487.6140351000004</c:v>
                </c:pt>
                <c:pt idx="17">
                  <c:v>6227.2545454999999</c:v>
                </c:pt>
              </c:numCache>
            </c:numRef>
          </c:val>
          <c:smooth val="0"/>
        </c:ser>
        <c:ser>
          <c:idx val="1"/>
          <c:order val="1"/>
          <c:tx>
            <c:strRef>
              <c:f>Tabla!$C$1:$C$2</c:f>
              <c:strCache>
                <c:ptCount val="1"/>
                <c:pt idx="0">
                  <c:v>H8</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Tabla!$C$3:$C$32</c:f>
              <c:numCache>
                <c:formatCode>General</c:formatCode>
                <c:ptCount val="29"/>
                <c:pt idx="0">
                  <c:v>5206.7241378999997</c:v>
                </c:pt>
                <c:pt idx="1">
                  <c:v>5396.1405895999997</c:v>
                </c:pt>
                <c:pt idx="2">
                  <c:v>5386.6688265000003</c:v>
                </c:pt>
                <c:pt idx="3">
                  <c:v>5618.8760479000002</c:v>
                </c:pt>
                <c:pt idx="4">
                  <c:v>5542.5969474000003</c:v>
                </c:pt>
                <c:pt idx="5">
                  <c:v>5708.8513578000002</c:v>
                </c:pt>
                <c:pt idx="6">
                  <c:v>5792.2378723000002</c:v>
                </c:pt>
                <c:pt idx="7">
                  <c:v>5923.4873203999996</c:v>
                </c:pt>
                <c:pt idx="8">
                  <c:v>6100.6186938000001</c:v>
                </c:pt>
                <c:pt idx="9">
                  <c:v>6260.2770989000001</c:v>
                </c:pt>
                <c:pt idx="10">
                  <c:v>6274.4194251999998</c:v>
                </c:pt>
                <c:pt idx="11">
                  <c:v>6322.7745968999998</c:v>
                </c:pt>
                <c:pt idx="12">
                  <c:v>6378.2249773000003</c:v>
                </c:pt>
                <c:pt idx="13">
                  <c:v>6435.4192669000004</c:v>
                </c:pt>
                <c:pt idx="14">
                  <c:v>6452.6290421000003</c:v>
                </c:pt>
                <c:pt idx="15">
                  <c:v>6479.6457542999997</c:v>
                </c:pt>
                <c:pt idx="16">
                  <c:v>6567.7058015000002</c:v>
                </c:pt>
                <c:pt idx="17">
                  <c:v>6664.8317115</c:v>
                </c:pt>
                <c:pt idx="18">
                  <c:v>6563.8275014000001</c:v>
                </c:pt>
                <c:pt idx="19">
                  <c:v>6740.1309297999996</c:v>
                </c:pt>
                <c:pt idx="20">
                  <c:v>6897.8132151</c:v>
                </c:pt>
                <c:pt idx="21">
                  <c:v>6932.4030160000002</c:v>
                </c:pt>
                <c:pt idx="22">
                  <c:v>6976.911032</c:v>
                </c:pt>
                <c:pt idx="23">
                  <c:v>7187.0776377000002</c:v>
                </c:pt>
                <c:pt idx="24">
                  <c:v>7210.9850564999997</c:v>
                </c:pt>
                <c:pt idx="25">
                  <c:v>7352.3021583</c:v>
                </c:pt>
                <c:pt idx="26">
                  <c:v>7766.9142856999997</c:v>
                </c:pt>
              </c:numCache>
            </c:numRef>
          </c:val>
          <c:smooth val="0"/>
        </c:ser>
        <c:ser>
          <c:idx val="2"/>
          <c:order val="2"/>
          <c:tx>
            <c:strRef>
              <c:f>Tabla!$D$1:$D$2</c:f>
              <c:strCache>
                <c:ptCount val="1"/>
                <c:pt idx="0">
                  <c:v>HXJ</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Tabla!$D$3:$D$32</c:f>
              <c:numCache>
                <c:formatCode>General</c:formatCode>
                <c:ptCount val="29"/>
                <c:pt idx="0">
                  <c:v>3930.9351852</c:v>
                </c:pt>
                <c:pt idx="1">
                  <c:v>4203.2772277000004</c:v>
                </c:pt>
                <c:pt idx="2">
                  <c:v>4182.6635944999998</c:v>
                </c:pt>
                <c:pt idx="3">
                  <c:v>4220.3937824000004</c:v>
                </c:pt>
                <c:pt idx="4">
                  <c:v>4103.6303630000002</c:v>
                </c:pt>
                <c:pt idx="5">
                  <c:v>4334.2743902000002</c:v>
                </c:pt>
                <c:pt idx="6">
                  <c:v>4472.5140449</c:v>
                </c:pt>
                <c:pt idx="7">
                  <c:v>4463.3127572000003</c:v>
                </c:pt>
                <c:pt idx="8">
                  <c:v>4658.5657142999999</c:v>
                </c:pt>
                <c:pt idx="9">
                  <c:v>4503.9900551999999</c:v>
                </c:pt>
                <c:pt idx="10">
                  <c:v>4633.2149343999999</c:v>
                </c:pt>
                <c:pt idx="11">
                  <c:v>4579.4788494000004</c:v>
                </c:pt>
                <c:pt idx="12">
                  <c:v>4688.882055</c:v>
                </c:pt>
                <c:pt idx="13">
                  <c:v>4782.8942512000003</c:v>
                </c:pt>
                <c:pt idx="14">
                  <c:v>4799.6464646000004</c:v>
                </c:pt>
                <c:pt idx="15">
                  <c:v>4829.4490482000001</c:v>
                </c:pt>
                <c:pt idx="16">
                  <c:v>4828.7027439000003</c:v>
                </c:pt>
                <c:pt idx="17">
                  <c:v>4910.2640711000004</c:v>
                </c:pt>
                <c:pt idx="18">
                  <c:v>4983.0081754000003</c:v>
                </c:pt>
                <c:pt idx="19">
                  <c:v>4985.8290797</c:v>
                </c:pt>
                <c:pt idx="20">
                  <c:v>4999.4790487</c:v>
                </c:pt>
                <c:pt idx="21">
                  <c:v>5034.2081889999999</c:v>
                </c:pt>
                <c:pt idx="22">
                  <c:v>5057.6494329999996</c:v>
                </c:pt>
                <c:pt idx="23">
                  <c:v>5060.8378851999996</c:v>
                </c:pt>
                <c:pt idx="24">
                  <c:v>5227.5982180999999</c:v>
                </c:pt>
                <c:pt idx="25">
                  <c:v>5627.2044003000001</c:v>
                </c:pt>
                <c:pt idx="26">
                  <c:v>6189.8170731999999</c:v>
                </c:pt>
              </c:numCache>
            </c:numRef>
          </c:val>
          <c:smooth val="0"/>
        </c:ser>
        <c:ser>
          <c:idx val="3"/>
          <c:order val="3"/>
          <c:tx>
            <c:strRef>
              <c:f>Tabla!$E$1:$E$2</c:f>
              <c:strCache>
                <c:ptCount val="1"/>
                <c:pt idx="0">
                  <c:v>HXPS</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Tabla!$E$3:$E$32</c:f>
              <c:numCache>
                <c:formatCode>General</c:formatCode>
                <c:ptCount val="29"/>
                <c:pt idx="1">
                  <c:v>3838.6166667000002</c:v>
                </c:pt>
                <c:pt idx="3">
                  <c:v>4331.4927535999996</c:v>
                </c:pt>
                <c:pt idx="4">
                  <c:v>4315.2650602000003</c:v>
                </c:pt>
                <c:pt idx="5">
                  <c:v>4746.6956522</c:v>
                </c:pt>
                <c:pt idx="6">
                  <c:v>5012.3224299000003</c:v>
                </c:pt>
                <c:pt idx="7">
                  <c:v>4974.6936415999999</c:v>
                </c:pt>
                <c:pt idx="8">
                  <c:v>5099.3481013000001</c:v>
                </c:pt>
                <c:pt idx="9">
                  <c:v>5202.0301724000001</c:v>
                </c:pt>
                <c:pt idx="10">
                  <c:v>5256.0324074</c:v>
                </c:pt>
                <c:pt idx="11">
                  <c:v>5135.4592275000005</c:v>
                </c:pt>
                <c:pt idx="12">
                  <c:v>5093.1549296000003</c:v>
                </c:pt>
                <c:pt idx="13">
                  <c:v>5143.7316294000002</c:v>
                </c:pt>
                <c:pt idx="14">
                  <c:v>5061.0382514000003</c:v>
                </c:pt>
                <c:pt idx="15">
                  <c:v>4988.2474227000002</c:v>
                </c:pt>
                <c:pt idx="16">
                  <c:v>5303.1935483999996</c:v>
                </c:pt>
                <c:pt idx="17">
                  <c:v>5290.6090426000001</c:v>
                </c:pt>
                <c:pt idx="18">
                  <c:v>5111.9779179999996</c:v>
                </c:pt>
                <c:pt idx="19">
                  <c:v>4948.5674602999998</c:v>
                </c:pt>
                <c:pt idx="20">
                  <c:v>4932.2373736999998</c:v>
                </c:pt>
                <c:pt idx="21">
                  <c:v>4991.7311320999997</c:v>
                </c:pt>
                <c:pt idx="22">
                  <c:v>5278.375</c:v>
                </c:pt>
                <c:pt idx="23">
                  <c:v>5214.1755319000004</c:v>
                </c:pt>
                <c:pt idx="24">
                  <c:v>5044.2389936999998</c:v>
                </c:pt>
                <c:pt idx="25">
                  <c:v>4839.05</c:v>
                </c:pt>
              </c:numCache>
            </c:numRef>
          </c:val>
          <c:smooth val="0"/>
        </c:ser>
        <c:ser>
          <c:idx val="4"/>
          <c:order val="4"/>
          <c:tx>
            <c:strRef>
              <c:f>Tabla!$F$1:$F$2</c:f>
              <c:strCache>
                <c:ptCount val="1"/>
                <c:pt idx="0">
                  <c:v>J8</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Tabla!$F$3:$F$32</c:f>
              <c:numCache>
                <c:formatCode>General</c:formatCode>
                <c:ptCount val="29"/>
                <c:pt idx="0">
                  <c:v>3827.1253012000002</c:v>
                </c:pt>
                <c:pt idx="1">
                  <c:v>3939.5613681999998</c:v>
                </c:pt>
                <c:pt idx="2">
                  <c:v>4110.3778801999997</c:v>
                </c:pt>
                <c:pt idx="3">
                  <c:v>4182.6035911999998</c:v>
                </c:pt>
                <c:pt idx="4">
                  <c:v>4328.5915842000004</c:v>
                </c:pt>
                <c:pt idx="5">
                  <c:v>4346.8335078999999</c:v>
                </c:pt>
                <c:pt idx="6">
                  <c:v>4305.3807017999998</c:v>
                </c:pt>
                <c:pt idx="7">
                  <c:v>4316.8166277999999</c:v>
                </c:pt>
                <c:pt idx="8">
                  <c:v>4588.8655126000003</c:v>
                </c:pt>
                <c:pt idx="9">
                  <c:v>4681.4421808999996</c:v>
                </c:pt>
                <c:pt idx="10">
                  <c:v>4659.5280962999996</c:v>
                </c:pt>
                <c:pt idx="11">
                  <c:v>4751.7238690000004</c:v>
                </c:pt>
                <c:pt idx="12">
                  <c:v>4730.7655848000004</c:v>
                </c:pt>
                <c:pt idx="13">
                  <c:v>4892.6781609</c:v>
                </c:pt>
                <c:pt idx="14">
                  <c:v>4872.9543124000002</c:v>
                </c:pt>
                <c:pt idx="15">
                  <c:v>4890.7437449999998</c:v>
                </c:pt>
                <c:pt idx="16">
                  <c:v>4996.8246445000004</c:v>
                </c:pt>
                <c:pt idx="17">
                  <c:v>5139.4120301000003</c:v>
                </c:pt>
                <c:pt idx="18">
                  <c:v>4954.1306606999997</c:v>
                </c:pt>
                <c:pt idx="19">
                  <c:v>5025.4301187999999</c:v>
                </c:pt>
                <c:pt idx="20">
                  <c:v>5083.7122485999998</c:v>
                </c:pt>
                <c:pt idx="21">
                  <c:v>5073.9012891000002</c:v>
                </c:pt>
                <c:pt idx="22">
                  <c:v>5184.4735086999999</c:v>
                </c:pt>
                <c:pt idx="23">
                  <c:v>5314.5534956000001</c:v>
                </c:pt>
                <c:pt idx="24">
                  <c:v>5453.7524375000003</c:v>
                </c:pt>
                <c:pt idx="25">
                  <c:v>5714.1649101000003</c:v>
                </c:pt>
                <c:pt idx="26">
                  <c:v>6444.7291667</c:v>
                </c:pt>
              </c:numCache>
            </c:numRef>
          </c:val>
          <c:smooth val="0"/>
        </c:ser>
        <c:ser>
          <c:idx val="5"/>
          <c:order val="5"/>
          <c:tx>
            <c:strRef>
              <c:f>Tabla!$G$1:$G$2</c:f>
              <c:strCache>
                <c:ptCount val="1"/>
                <c:pt idx="0">
                  <c:v>JXPS</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Tabla!$G$3:$G$32</c:f>
              <c:numCache>
                <c:formatCode>General</c:formatCode>
                <c:ptCount val="29"/>
                <c:pt idx="13">
                  <c:v>4391.2203390000004</c:v>
                </c:pt>
                <c:pt idx="14">
                  <c:v>4343.9056603999998</c:v>
                </c:pt>
                <c:pt idx="15">
                  <c:v>4307.4479167</c:v>
                </c:pt>
                <c:pt idx="16">
                  <c:v>4715.2483659999998</c:v>
                </c:pt>
                <c:pt idx="17">
                  <c:v>4655.9855072</c:v>
                </c:pt>
                <c:pt idx="18">
                  <c:v>4332.2463767999998</c:v>
                </c:pt>
                <c:pt idx="19">
                  <c:v>4560.2455090000003</c:v>
                </c:pt>
                <c:pt idx="20">
                  <c:v>4700.9116279</c:v>
                </c:pt>
                <c:pt idx="21">
                  <c:v>4822.7064676999998</c:v>
                </c:pt>
                <c:pt idx="22">
                  <c:v>4722.9744897999999</c:v>
                </c:pt>
                <c:pt idx="23">
                  <c:v>5014.9641256000004</c:v>
                </c:pt>
                <c:pt idx="24">
                  <c:v>4791.2202380999997</c:v>
                </c:pt>
                <c:pt idx="25">
                  <c:v>4801.0975609999996</c:v>
                </c:pt>
              </c:numCache>
            </c:numRef>
          </c:val>
          <c:smooth val="0"/>
        </c:ser>
        <c:ser>
          <c:idx val="6"/>
          <c:order val="6"/>
          <c:tx>
            <c:strRef>
              <c:f>Tabla!$H$1:$H$2</c:f>
              <c:strCache>
                <c:ptCount val="1"/>
                <c:pt idx="0">
                  <c:v>PS8</c:v>
                </c:pt>
              </c:strCache>
            </c:strRef>
          </c:tx>
          <c:cat>
            <c:strRef>
              <c:f>Tabla!$A$3:$A$32</c:f>
              <c:strCache>
                <c:ptCount val="29"/>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strCache>
            </c:strRef>
          </c:cat>
          <c:val>
            <c:numRef>
              <c:f>Tabla!$H$3:$H$32</c:f>
              <c:numCache>
                <c:formatCode>General</c:formatCode>
                <c:ptCount val="29"/>
                <c:pt idx="0">
                  <c:v>3291.1849314999999</c:v>
                </c:pt>
                <c:pt idx="1">
                  <c:v>3130.5423728999999</c:v>
                </c:pt>
                <c:pt idx="2">
                  <c:v>3246.7301587000002</c:v>
                </c:pt>
                <c:pt idx="3">
                  <c:v>3522.76</c:v>
                </c:pt>
                <c:pt idx="4">
                  <c:v>3730.76</c:v>
                </c:pt>
                <c:pt idx="5">
                  <c:v>3713.4276730000001</c:v>
                </c:pt>
                <c:pt idx="6">
                  <c:v>3333.6725664000001</c:v>
                </c:pt>
                <c:pt idx="7">
                  <c:v>3999.7386363999999</c:v>
                </c:pt>
                <c:pt idx="8">
                  <c:v>4682.6081081000002</c:v>
                </c:pt>
                <c:pt idx="9">
                  <c:v>4655.7979797999997</c:v>
                </c:pt>
                <c:pt idx="10">
                  <c:v>4359.1882353000001</c:v>
                </c:pt>
                <c:pt idx="11">
                  <c:v>4581.3858268000004</c:v>
                </c:pt>
                <c:pt idx="12">
                  <c:v>4899.2288135999997</c:v>
                </c:pt>
                <c:pt idx="13">
                  <c:v>4667.1304348000003</c:v>
                </c:pt>
                <c:pt idx="14">
                  <c:v>4236.5260417</c:v>
                </c:pt>
                <c:pt idx="15">
                  <c:v>4497.0065359</c:v>
                </c:pt>
                <c:pt idx="16">
                  <c:v>4727.2</c:v>
                </c:pt>
                <c:pt idx="17">
                  <c:v>4781.9964158000002</c:v>
                </c:pt>
                <c:pt idx="18">
                  <c:v>4760.6991525000003</c:v>
                </c:pt>
                <c:pt idx="19">
                  <c:v>4319.3736841999998</c:v>
                </c:pt>
                <c:pt idx="20">
                  <c:v>4198.6428570999997</c:v>
                </c:pt>
                <c:pt idx="21">
                  <c:v>4753.1030302999998</c:v>
                </c:pt>
                <c:pt idx="22">
                  <c:v>4411.3295454999998</c:v>
                </c:pt>
                <c:pt idx="23">
                  <c:v>5047.2540983999997</c:v>
                </c:pt>
                <c:pt idx="24">
                  <c:v>4913.6826922999999</c:v>
                </c:pt>
                <c:pt idx="25">
                  <c:v>4425.2666667000003</c:v>
                </c:pt>
              </c:numCache>
            </c:numRef>
          </c:val>
          <c:smooth val="0"/>
        </c:ser>
        <c:dLbls>
          <c:showLegendKey val="0"/>
          <c:showVal val="0"/>
          <c:showCatName val="0"/>
          <c:showSerName val="0"/>
          <c:showPercent val="0"/>
          <c:showBubbleSize val="0"/>
        </c:dLbls>
        <c:marker val="1"/>
        <c:smooth val="0"/>
        <c:axId val="167740928"/>
        <c:axId val="167742464"/>
      </c:lineChart>
      <c:catAx>
        <c:axId val="167740928"/>
        <c:scaling>
          <c:orientation val="minMax"/>
        </c:scaling>
        <c:delete val="0"/>
        <c:axPos val="b"/>
        <c:numFmt formatCode="General" sourceLinked="1"/>
        <c:majorTickMark val="out"/>
        <c:minorTickMark val="none"/>
        <c:tickLblPos val="nextTo"/>
        <c:txPr>
          <a:bodyPr/>
          <a:lstStyle/>
          <a:p>
            <a:pPr>
              <a:defRPr sz="900"/>
            </a:pPr>
            <a:endParaRPr lang="es-MX"/>
          </a:p>
        </c:txPr>
        <c:crossAx val="167742464"/>
        <c:crosses val="autoZero"/>
        <c:auto val="0"/>
        <c:lblAlgn val="ctr"/>
        <c:lblOffset val="100"/>
        <c:noMultiLvlLbl val="0"/>
      </c:catAx>
      <c:valAx>
        <c:axId val="167742464"/>
        <c:scaling>
          <c:orientation val="minMax"/>
        </c:scaling>
        <c:delete val="0"/>
        <c:axPos val="l"/>
        <c:majorGridlines/>
        <c:numFmt formatCode="General" sourceLinked="1"/>
        <c:majorTickMark val="out"/>
        <c:minorTickMark val="none"/>
        <c:tickLblPos val="nextTo"/>
        <c:crossAx val="167740928"/>
        <c:crosses val="autoZero"/>
        <c:crossBetween val="between"/>
      </c:valAx>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VL" refreshedDate="42263.379395833334" createdVersion="4" refreshedVersion="4" recordCount="339">
  <cacheSource type="worksheet">
    <worksheetSource ref="A11:AF35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15" count="30">
        <n v="1987"/>
        <n v="1988"/>
        <n v="1989"/>
        <n v="1990"/>
        <n v="1991"/>
        <n v="1992"/>
        <n v="1993"/>
        <n v="1994"/>
        <n v="1995"/>
        <n v="1996"/>
        <n v="1997"/>
        <n v="1998"/>
        <n v="1999"/>
        <n v="2000"/>
        <n v="2001"/>
        <n v="2002"/>
        <n v="2003"/>
        <n v="2004"/>
        <n v="2005"/>
        <n v="2006"/>
        <n v="2007"/>
        <n v="2008"/>
        <n v="2009"/>
        <n v="2010"/>
        <n v="2011"/>
        <n v="2012"/>
        <n v="2013"/>
        <n v="2014"/>
        <n v="2015"/>
        <m/>
      </sharedItems>
    </cacheField>
    <cacheField name="% Consanguinidad" numFmtId="2">
      <sharedItems containsString="0" containsBlank="1" containsNumber="1" minValue="0" maxValue="1.7253846154000001"/>
    </cacheField>
    <cacheField name="datos_leche_305K" numFmtId="1">
      <sharedItems containsString="0" containsBlank="1" containsNumber="1" containsInteger="1" minValue="52" maxValue="3689"/>
    </cacheField>
    <cacheField name="Producción Corregida 305d_Leche" numFmtId="1">
      <sharedItems containsString="0" containsBlank="1" containsNumber="1" minValue="3130.5423728999999" maxValue="7766.9142856999997"/>
    </cacheField>
    <cacheField name="datos_valor de Cría_Leche" numFmtId="0">
      <sharedItems containsString="0" containsBlank="1" containsNumber="1" containsInteger="1" minValue="52" maxValue="6868"/>
    </cacheField>
    <cacheField name="Valor de Cría_Leche" numFmtId="164">
      <sharedItems containsString="0" containsBlank="1" containsNumber="1" minValue="-107.80158729999999" maxValue="291.49651514999999"/>
    </cacheField>
    <cacheField name="%Confiabilidad_Leche" numFmtId="1">
      <sharedItems containsString="0" containsBlank="1" containsNumber="1" minValue="9.2711538462000007" maxValue="35.565899281"/>
    </cacheField>
    <cacheField name="datos_Grasa" numFmtId="0">
      <sharedItems containsString="0" containsBlank="1" containsNumber="1" containsInteger="1" minValue="67" maxValue="544"/>
    </cacheField>
    <cacheField name="Producción  Corregida 305d_Grasa" numFmtId="1">
      <sharedItems containsString="0" containsBlank="1" containsNumber="1" minValue="179.51249999999999" maxValue="258.59383753999998"/>
    </cacheField>
    <cacheField name="Valor de Cría_Grasa" numFmtId="164">
      <sharedItems containsString="0" containsBlank="1" containsNumber="1" minValue="-3.1567467059999998" maxValue="5.5222358136"/>
    </cacheField>
    <cacheField name="%Confiabilidad_Grasa" numFmtId="1">
      <sharedItems containsString="0" containsBlank="1" containsNumber="1" minValue="8.9954935670000005" maxValue="20.240222093"/>
    </cacheField>
    <cacheField name="datos_Proteína" numFmtId="1">
      <sharedItems containsString="0" containsBlank="1" containsNumber="1" containsInteger="1" minValue="52" maxValue="542"/>
    </cacheField>
    <cacheField name="Producción Corregida_305d_Proteína" numFmtId="1">
      <sharedItems containsString="0" containsBlank="1" containsNumber="1" minValue="165.85714286000001" maxValue="252.50611247000001"/>
    </cacheField>
    <cacheField name="Valor de Cría_Proteína" numFmtId="164">
      <sharedItems containsString="0" containsBlank="1" containsNumber="1" minValue="-0.68210246900000004" maxValue="5.8666747281999996"/>
    </cacheField>
    <cacheField name="%Confiabilidad_Proteína" numFmtId="1">
      <sharedItems containsString="0" containsBlank="1" containsNumber="1" minValue="14.009803591000001" maxValue="27.068658069000001"/>
    </cacheField>
    <cacheField name="datos_Sólidos" numFmtId="1">
      <sharedItems containsString="0" containsBlank="1" containsNumber="1" containsInteger="1" minValue="59" maxValue="545"/>
    </cacheField>
    <cacheField name="Producción Corregida_305d_Sólidos" numFmtId="1">
      <sharedItems containsString="0" containsBlank="1" containsNumber="1" minValue="619.42857143000003" maxValue="948.36519608000003"/>
    </cacheField>
    <cacheField name="Valor de Cría_Sólidos" numFmtId="164">
      <sharedItems containsString="0" containsBlank="1" containsNumber="1" minValue="-6.2975032540000004" maxValue="21.144733803000001"/>
    </cacheField>
    <cacheField name="%Confiabilidad_Sólidos" numFmtId="1">
      <sharedItems containsString="0" containsBlank="1" containsNumber="1" minValue="5.6098926904999997" maxValue="17.395765946000001"/>
    </cacheField>
    <cacheField name="datos_Días Abiertos" numFmtId="1">
      <sharedItems containsString="0" containsBlank="1" containsNumber="1" containsInteger="1" minValue="52" maxValue="3689"/>
    </cacheField>
    <cacheField name="Días Abiertos" numFmtId="1">
      <sharedItems containsString="0" containsBlank="1" containsNumber="1" containsInteger="1" minValue="49" maxValue="133"/>
    </cacheField>
    <cacheField name="Valor Cría_DíasAbiertos" numFmtId="164">
      <sharedItems containsString="0" containsBlank="1" containsNumber="1" minValue="-1.903471074" maxValue="5.7476958904000002"/>
    </cacheField>
    <cacheField name="%Confiabilidad_DíasAbiertos" numFmtId="1">
      <sharedItems containsString="0" containsBlank="1" containsNumber="1" minValue="5.1451835748999999" maxValue="20.058520061999999"/>
    </cacheField>
    <cacheField name="datos_CélulasSomáticas" numFmtId="1">
      <sharedItems containsString="0" containsBlank="1" containsNumber="1" containsInteger="1" minValue="53" maxValue="822"/>
    </cacheField>
    <cacheField name="CélulasSomáticas_score" numFmtId="0">
      <sharedItems containsString="0" containsBlank="1" containsNumber="1" minValue="6.4909999999999997" maxValue="7.7949999999999999"/>
    </cacheField>
    <cacheField name="Valor de Cría_CélulasSomáticas" numFmtId="0">
      <sharedItems containsString="0" containsBlank="1" containsNumber="1" minValue="-8.7111058000000005E-2" maxValue="7.2257413500000006E-2"/>
    </cacheField>
    <cacheField name="% Confiabilidad_CélulasSomáticas" numFmtId="1">
      <sharedItems containsString="0" containsBlank="1" containsNumber="1" minValue="6.6174361273000004" maxValue="18.193145449999999"/>
    </cacheField>
    <cacheField name="datos_VidaProductiva" numFmtId="0">
      <sharedItems containsString="0" containsBlank="1" containsNumber="1" containsInteger="1" minValue="50" maxValue="3662"/>
    </cacheField>
    <cacheField name="VidaProductiva_meses" numFmtId="164">
      <sharedItems containsString="0" containsBlank="1" containsNumber="1" minValue="17.340645161000001" maxValue="56.306666667000002"/>
    </cacheField>
    <cacheField name="Valor de Cría_VidaProductiva" numFmtId="2">
      <sharedItems containsString="0" containsBlank="1" containsNumber="1" minValue="-9.4910231009999997" maxValue="2.8333722628000002"/>
    </cacheField>
    <cacheField name="% Confiabilidad_VidaProductiva" numFmtId="1">
      <sharedItems containsString="0" containsBlank="1" containsNumber="1" minValue="5.4790795014000002" maxValue="18.1066102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9">
  <r>
    <x v="0"/>
    <x v="0"/>
    <n v="0.22778115500000001"/>
    <n v="415"/>
    <n v="3827.1253012000002"/>
    <n v="561"/>
    <n v="-99.282032090000001"/>
    <n v="30.735720143000002"/>
    <n v="80"/>
    <n v="179.51249999999999"/>
    <n v="-2.6165842289999999"/>
    <n v="14.634675627"/>
    <m/>
    <m/>
    <m/>
    <m/>
    <m/>
    <m/>
    <m/>
    <m/>
    <n v="415"/>
    <n v="109"/>
    <n v="3.0287499999999998E-2"/>
    <n v="13.391832143"/>
    <m/>
    <m/>
    <m/>
    <m/>
    <n v="413"/>
    <n v="40.969975787000003"/>
    <n v="0.39198372510000001"/>
    <n v="9.6175873418000002"/>
  </r>
  <r>
    <x v="0"/>
    <x v="1"/>
    <n v="0.15880195599999999"/>
    <n v="497"/>
    <n v="3939.5613681999998"/>
    <n v="685"/>
    <n v="-92.120145989999997"/>
    <n v="31.126509489"/>
    <n v="72"/>
    <n v="198.94444444000001"/>
    <n v="-3.1567467059999998"/>
    <n v="14.772434845999999"/>
    <m/>
    <m/>
    <m/>
    <m/>
    <m/>
    <m/>
    <m/>
    <m/>
    <n v="497"/>
    <n v="111"/>
    <n v="-6.8655473999999994E-2"/>
    <n v="14.242559124"/>
    <m/>
    <m/>
    <m/>
    <m/>
    <n v="497"/>
    <n v="40.087726357999998"/>
    <n v="0.52793676469999995"/>
    <n v="10.910492353"/>
  </r>
  <r>
    <x v="0"/>
    <x v="2"/>
    <n v="0.16758751180000001"/>
    <n v="651"/>
    <n v="4110.3778801999997"/>
    <n v="876"/>
    <n v="-51.852009129999999"/>
    <n v="32.813318492999997"/>
    <n v="84"/>
    <n v="211.48809524000001"/>
    <n v="-2.5006899310000001"/>
    <n v="15.142188787"/>
    <m/>
    <m/>
    <m/>
    <m/>
    <n v="59"/>
    <n v="702.35593219999998"/>
    <n v="-6.2975032540000004"/>
    <n v="10.682722343"/>
    <n v="651"/>
    <n v="113"/>
    <n v="-0.20795085699999999"/>
    <n v="15.272633143"/>
    <m/>
    <m/>
    <m/>
    <m/>
    <n v="650"/>
    <n v="44.390153845999997"/>
    <n v="0.44170770999999998"/>
    <n v="11.413321404"/>
  </r>
  <r>
    <x v="0"/>
    <x v="3"/>
    <n v="0.2351109411"/>
    <n v="724"/>
    <n v="4182.6035911999998"/>
    <n v="1053"/>
    <n v="-36.634719850000003"/>
    <n v="32.452396960999998"/>
    <n v="95"/>
    <n v="214.36842104999999"/>
    <n v="-2.6557236469999999"/>
    <n v="15.859"/>
    <m/>
    <m/>
    <m/>
    <m/>
    <n v="74"/>
    <n v="728.48648648999995"/>
    <n v="-0.78797335400000001"/>
    <n v="10.716465517"/>
    <n v="724"/>
    <n v="112"/>
    <n v="0.21113130350000001"/>
    <n v="15.760434824000001"/>
    <m/>
    <m/>
    <m/>
    <m/>
    <n v="724"/>
    <n v="41.413121547000003"/>
    <n v="0.81836241610000005"/>
    <n v="12.22414698"/>
  </r>
  <r>
    <x v="0"/>
    <x v="4"/>
    <n v="0.25825870649999999"/>
    <n v="808"/>
    <n v="4328.5915842000004"/>
    <n v="1189"/>
    <n v="24.228502943999999"/>
    <n v="34.090376786999997"/>
    <n v="120"/>
    <n v="231.02500000000001"/>
    <n v="-1.6126877100000001"/>
    <n v="17.292659091000001"/>
    <m/>
    <m/>
    <m/>
    <m/>
    <n v="110"/>
    <n v="740.35454545000005"/>
    <n v="0.90681234259999999"/>
    <n v="12.050929471"/>
    <n v="808"/>
    <n v="108"/>
    <n v="0.25403364169999998"/>
    <n v="17.35837931"/>
    <m/>
    <m/>
    <m/>
    <m/>
    <n v="806"/>
    <n v="40.98325062"/>
    <n v="1.1976762468"/>
    <n v="13.781644462999999"/>
  </r>
  <r>
    <x v="0"/>
    <x v="5"/>
    <n v="0.30849797800000001"/>
    <n v="955"/>
    <n v="4346.8335078999999"/>
    <n v="1427"/>
    <n v="29.406012614000002"/>
    <n v="33.628238262000004"/>
    <n v="136"/>
    <n v="222.24264706"/>
    <n v="-0.27195862599999998"/>
    <n v="17.433457923999999"/>
    <m/>
    <m/>
    <m/>
    <m/>
    <n v="120"/>
    <n v="718.28333333"/>
    <n v="0.71411506280000003"/>
    <n v="12.400419456"/>
    <n v="955"/>
    <n v="107"/>
    <n v="0.28468022440000001"/>
    <n v="17.490848527000001"/>
    <m/>
    <m/>
    <m/>
    <m/>
    <n v="951"/>
    <n v="40.469295477999999"/>
    <n v="1.2944272599"/>
    <n v="14.189476766"/>
  </r>
  <r>
    <x v="0"/>
    <x v="6"/>
    <n v="0.20887905600000001"/>
    <n v="1140"/>
    <n v="4305.3807017999998"/>
    <n v="1620"/>
    <n v="34.768549383"/>
    <n v="33.820375925999997"/>
    <n v="148"/>
    <n v="243.70945946000001"/>
    <n v="-0.232160173"/>
    <n v="17.803628324000002"/>
    <n v="55"/>
    <n v="195.89090909000001"/>
    <n v="-0.68210246900000004"/>
    <n v="25.216161727999999"/>
    <n v="146"/>
    <n v="729.02054795000004"/>
    <n v="0.16863282730000001"/>
    <n v="14.044677418999999"/>
    <n v="1140"/>
    <n v="110"/>
    <n v="0.80630716930000002"/>
    <n v="17.639721879"/>
    <m/>
    <m/>
    <m/>
    <m/>
    <n v="1131"/>
    <n v="37.923607427"/>
    <n v="1.3838214285999999"/>
    <n v="14.585789662"/>
  </r>
  <r>
    <x v="0"/>
    <x v="7"/>
    <n v="0.32965430019999997"/>
    <n v="1287"/>
    <n v="4316.8166277999999"/>
    <n v="1894"/>
    <n v="49.101927138000001"/>
    <n v="34.408711193000002"/>
    <n v="165"/>
    <n v="256.96969696999997"/>
    <n v="-0.283635005"/>
    <n v="18.366926893999999"/>
    <n v="78"/>
    <n v="208.28205127999999"/>
    <n v="-0.56308245199999996"/>
    <n v="25.775770612999999"/>
    <n v="165"/>
    <n v="768.57575757999996"/>
    <n v="1.9013051682"/>
    <n v="15.101886792"/>
    <n v="1287"/>
    <n v="111"/>
    <n v="0.79286239999999997"/>
    <n v="18.369470400000001"/>
    <m/>
    <m/>
    <m/>
    <m/>
    <n v="1269"/>
    <n v="38.034988179999999"/>
    <n v="1.5364803235"/>
    <n v="15.242671644"/>
  </r>
  <r>
    <x v="0"/>
    <x v="8"/>
    <n v="0.47660357139999998"/>
    <n v="1502"/>
    <n v="4588.8655126000003"/>
    <n v="2247"/>
    <n v="85.885861148000004"/>
    <n v="35.001645304999997"/>
    <n v="263"/>
    <n v="244.14068441000001"/>
    <n v="-0.64514515400000005"/>
    <n v="19.561877177"/>
    <n v="170"/>
    <n v="199.12941176000001"/>
    <n v="0.1594605791"/>
    <n v="26.353934520999999"/>
    <n v="264"/>
    <n v="735.59848484999998"/>
    <n v="3.7464817470999998"/>
    <n v="16.20935528"/>
    <n v="1502"/>
    <n v="109"/>
    <n v="1.0317701919"/>
    <n v="19.242349844"/>
    <n v="56"/>
    <n v="6.9340000000000002"/>
    <n v="-1.0259697999999999E-2"/>
    <n v="11.894543064"/>
    <n v="1492"/>
    <n v="38.764544235999999"/>
    <n v="1.8384230423000001"/>
    <n v="16.229925023"/>
  </r>
  <r>
    <x v="0"/>
    <x v="9"/>
    <n v="0.54754950499999999"/>
    <n v="1669"/>
    <n v="4681.4421808999996"/>
    <n v="2601"/>
    <n v="82.450822759999994"/>
    <n v="35.122262591000002"/>
    <n v="249"/>
    <n v="247.70281123999999"/>
    <n v="-1.4817292390000001"/>
    <n v="20.240222093"/>
    <n v="198"/>
    <n v="201.92424242000001"/>
    <n v="0.741816641"/>
    <n v="27.023112866000002"/>
    <n v="251"/>
    <n v="755.58167331000004"/>
    <n v="3.3465307819999999"/>
    <n v="17.395765946000001"/>
    <n v="1669"/>
    <n v="111"/>
    <n v="1.0821168981"/>
    <n v="20.058520061999999"/>
    <n v="75"/>
    <n v="7.2969999999999997"/>
    <n v="-9.7741939999999999E-3"/>
    <n v="13.792658509000001"/>
    <n v="1656"/>
    <n v="38.778321255999998"/>
    <n v="1.6701060016"/>
    <n v="17.106547466999999"/>
  </r>
  <r>
    <x v="0"/>
    <x v="10"/>
    <n v="0.60900566570000003"/>
    <n v="1744"/>
    <n v="4659.5280962999996"/>
    <n v="2719"/>
    <n v="74.072618610000006"/>
    <n v="35.009779698000003"/>
    <n v="238"/>
    <n v="241.30672268999999"/>
    <n v="-1.6079487649999999"/>
    <n v="20.145328418999998"/>
    <n v="218"/>
    <n v="195.20183485999999"/>
    <n v="0.45013375090000002"/>
    <n v="27.068658069000001"/>
    <n v="239"/>
    <n v="730.47698745000002"/>
    <n v="3.3330364014999998"/>
    <n v="16.742599584000001"/>
    <n v="1744"/>
    <n v="108"/>
    <n v="0.80925894499999995"/>
    <n v="19.89734194"/>
    <n v="136"/>
    <n v="7.4880000000000004"/>
    <n v="-1.8800104000000002E-2"/>
    <n v="13.631641635999999"/>
    <n v="1711"/>
    <n v="37.942372880999997"/>
    <n v="1.7529516548999999"/>
    <n v="16.979799367999998"/>
  </r>
  <r>
    <x v="0"/>
    <x v="11"/>
    <n v="0.60337337579999994"/>
    <n v="1923"/>
    <n v="4751.7238690000004"/>
    <n v="3133"/>
    <n v="74.412840728000006"/>
    <n v="34.716668368999997"/>
    <n v="316"/>
    <n v="233.43987342"/>
    <n v="-1.4505404799999999"/>
    <n v="19.997392319999999"/>
    <n v="309"/>
    <n v="193.78964400999999"/>
    <n v="0.89471657069999999"/>
    <n v="26.672109724999999"/>
    <n v="315"/>
    <n v="719.82857143000001"/>
    <n v="4.1650631438000003"/>
    <n v="16.149337662000001"/>
    <n v="1923"/>
    <n v="113"/>
    <n v="0.71638604350000001"/>
    <n v="19.619422215"/>
    <n v="159"/>
    <n v="7.55"/>
    <n v="-2.46605E-4"/>
    <n v="12.97196671"/>
    <n v="1905"/>
    <n v="39.210446193999999"/>
    <n v="1.5018652666000001"/>
    <n v="16.680274022999999"/>
  </r>
  <r>
    <x v="0"/>
    <x v="12"/>
    <n v="0.69012096769999998"/>
    <n v="1941"/>
    <n v="4730.7655848000004"/>
    <n v="3422"/>
    <n v="66.888609001000006"/>
    <n v="33.426585330000002"/>
    <n v="335"/>
    <n v="231.82686566999999"/>
    <n v="-1.2761372950000001"/>
    <n v="19.305660421999999"/>
    <n v="331"/>
    <n v="195.41993958"/>
    <n v="0.72475643270000001"/>
    <n v="25.67959269"/>
    <n v="335"/>
    <n v="721.20895522000001"/>
    <n v="2.4261266032000002"/>
    <n v="15.781407944"/>
    <n v="1941"/>
    <n v="116"/>
    <n v="0.86809950250000001"/>
    <n v="18.958905179999999"/>
    <n v="218"/>
    <n v="7.4669999999999996"/>
    <n v="-1.1292517E-2"/>
    <n v="13.181512605"/>
    <n v="1922"/>
    <n v="39.718314255999999"/>
    <n v="1.4107747268999999"/>
    <n v="16.102687363000001"/>
  </r>
  <r>
    <x v="0"/>
    <x v="13"/>
    <n v="0.62706857140000005"/>
    <n v="2088"/>
    <n v="4892.6781609"/>
    <n v="3756"/>
    <n v="91.755492544999996"/>
    <n v="32.722547390999999"/>
    <n v="400"/>
    <n v="235.58"/>
    <n v="-0.652820752"/>
    <n v="19.052231795000001"/>
    <n v="392"/>
    <n v="198.625"/>
    <n v="1.6403541167"/>
    <n v="25.262503863999999"/>
    <n v="401"/>
    <n v="734.12967580999998"/>
    <n v="3.7296730544000001"/>
    <n v="16.079488463000001"/>
    <n v="2088"/>
    <n v="114"/>
    <n v="1.0061064568"/>
    <n v="18.453545891000001"/>
    <n v="260"/>
    <n v="7.3819999999999997"/>
    <n v="2.0150505400000001E-2"/>
    <n v="14.077162112"/>
    <n v="2047"/>
    <n v="41.385246702000003"/>
    <n v="1.3400180544"/>
    <n v="15.682505767"/>
  </r>
  <r>
    <x v="0"/>
    <x v="14"/>
    <n v="0.60801184600000002"/>
    <n v="2145"/>
    <n v="4872.9543124000002"/>
    <n v="3640"/>
    <n v="86.989057692000003"/>
    <n v="33.980687088000003"/>
    <n v="414"/>
    <n v="235.11594203000001"/>
    <n v="-0.93240478800000004"/>
    <n v="19.402471106"/>
    <n v="409"/>
    <n v="196"/>
    <n v="1.3935568680999999"/>
    <n v="25.942575274999999"/>
    <n v="416"/>
    <n v="729.52644230999999"/>
    <n v="3.2130984539999998"/>
    <n v="16.249980064999999"/>
    <n v="2145"/>
    <n v="118"/>
    <n v="1.2135390323999999"/>
    <n v="18.999990654000001"/>
    <n v="323"/>
    <n v="7.3680000000000003"/>
    <n v="3.0113548899999999E-2"/>
    <n v="14.93860662"/>
    <n v="2119"/>
    <n v="41.32529495"/>
    <n v="1.2931558586"/>
    <n v="16.212085333000001"/>
  </r>
  <r>
    <x v="0"/>
    <x v="15"/>
    <n v="0.55371480799999995"/>
    <n v="2478"/>
    <n v="4890.7437449999998"/>
    <n v="3880"/>
    <n v="95.792664947999995"/>
    <n v="33.487313917999998"/>
    <n v="360"/>
    <n v="235.50833333"/>
    <n v="-0.50359746999999999"/>
    <n v="18.497419829999998"/>
    <n v="360"/>
    <n v="196.16111111000001"/>
    <n v="1.6042359464"/>
    <n v="25.637058277000001"/>
    <n v="365"/>
    <n v="732.03287670999998"/>
    <n v="3.3302233049000001"/>
    <n v="16.154237514999998"/>
    <n v="2478"/>
    <n v="118"/>
    <n v="1.4660232317999999"/>
    <n v="18.399570212"/>
    <n v="366"/>
    <n v="7.5129999999999999"/>
    <n v="2.3909611000000001E-2"/>
    <n v="15.558237986"/>
    <n v="2446"/>
    <n v="39.815331153000002"/>
    <n v="1.1681171405999999"/>
    <n v="15.712012627"/>
  </r>
  <r>
    <x v="0"/>
    <x v="16"/>
    <n v="0.60604886970000005"/>
    <n v="2532"/>
    <n v="4996.8246445000004"/>
    <n v="4156"/>
    <n v="88.483638114000001"/>
    <n v="32.816875119999999"/>
    <n v="349"/>
    <n v="251.61318051999999"/>
    <n v="-0.14004803299999999"/>
    <n v="18.706867004999999"/>
    <n v="344"/>
    <n v="212.09011627999999"/>
    <n v="1.7599398025999999"/>
    <n v="25.513262701999999"/>
    <n v="350"/>
    <n v="786.14"/>
    <n v="4.8393194131000001"/>
    <n v="16.857068849000001"/>
    <n v="2532"/>
    <n v="114"/>
    <n v="1.5257766264999999"/>
    <n v="18.422467710999999"/>
    <n v="428"/>
    <n v="7.3769999999999998"/>
    <n v="1.10905321E-2"/>
    <n v="16.465134762000002"/>
    <n v="2485"/>
    <n v="40.241971831000001"/>
    <n v="1.0156127379"/>
    <n v="15.999743533"/>
  </r>
  <r>
    <x v="0"/>
    <x v="17"/>
    <n v="0.612936598"/>
    <n v="2660"/>
    <n v="5139.4120301000003"/>
    <n v="4427"/>
    <n v="71.322416986999997"/>
    <n v="32.846366613999997"/>
    <n v="357"/>
    <n v="258.59383753999998"/>
    <n v="-0.46837310399999998"/>
    <n v="18.690127009000001"/>
    <n v="357"/>
    <n v="220.43417367000001"/>
    <n v="1.3388112994000001"/>
    <n v="25.541943051000001"/>
    <n v="360"/>
    <n v="813.79722221999998"/>
    <n v="3.9298237560999998"/>
    <n v="16.298783110999999"/>
    <n v="2660"/>
    <n v="115"/>
    <n v="1.5090642243000001"/>
    <n v="18.379818633999999"/>
    <n v="511"/>
    <n v="7.2119999999999997"/>
    <n v="-1.93056E-3"/>
    <n v="17.027391999999999"/>
    <n v="2618"/>
    <n v="40.763292589999999"/>
    <n v="0.54445520859999996"/>
    <n v="15.939542854000001"/>
  </r>
  <r>
    <x v="0"/>
    <x v="18"/>
    <n v="0.54814853870000002"/>
    <n v="2694"/>
    <n v="4954.1306606999997"/>
    <n v="4725"/>
    <n v="50.423174603"/>
    <n v="31.738099047999999"/>
    <n v="370"/>
    <n v="246.1"/>
    <n v="-8.3080840000000003E-2"/>
    <n v="17.915183323000001"/>
    <n v="369"/>
    <n v="206.51219512"/>
    <n v="1.1830287953"/>
    <n v="24.587459454000001"/>
    <n v="370"/>
    <n v="764.99729730000001"/>
    <n v="3.4014355048999998"/>
    <n v="15.221691530999999"/>
    <n v="2694"/>
    <n v="115"/>
    <n v="1.3156766263999999"/>
    <n v="17.640673448000001"/>
    <n v="606"/>
    <n v="7.3940000000000001"/>
    <n v="1.7062386400000001E-2"/>
    <n v="17.145003028000001"/>
    <n v="2661"/>
    <n v="39.430402104000002"/>
    <n v="0.68808352920000004"/>
    <n v="15.113958535"/>
  </r>
  <r>
    <x v="0"/>
    <x v="19"/>
    <n v="0.57437545130000001"/>
    <n v="2862"/>
    <n v="5025.4301187999999"/>
    <n v="5100"/>
    <n v="56.554047058999998"/>
    <n v="31.531849019999999"/>
    <n v="345"/>
    <n v="241.87246377"/>
    <n v="0.71943693519999996"/>
    <n v="17.815631434"/>
    <n v="348"/>
    <n v="207.71551724"/>
    <n v="1.6884141652"/>
    <n v="24.616644496999999"/>
    <n v="348"/>
    <n v="761.48850574999994"/>
    <n v="3.3280946833999998"/>
    <n v="15.012326762000001"/>
    <n v="2862"/>
    <n v="117"/>
    <n v="1.4137025913000001"/>
    <n v="17.680207695"/>
    <n v="628"/>
    <n v="7.1920000000000002"/>
    <n v="2.1563771299999999E-2"/>
    <n v="17.372622320000001"/>
    <n v="2839"/>
    <n v="39.754948925999997"/>
    <n v="1.6796337025000001"/>
    <n v="15.109704727"/>
  </r>
  <r>
    <x v="0"/>
    <x v="20"/>
    <n v="0.55094461579999998"/>
    <n v="2735"/>
    <n v="5083.7122485999998"/>
    <n v="5029"/>
    <n v="41.890409624"/>
    <n v="31.402410618000001"/>
    <n v="339"/>
    <n v="252.35693215000001"/>
    <n v="1.0515763791999999"/>
    <n v="18.045032264"/>
    <n v="341"/>
    <n v="213.74780059"/>
    <n v="1.8242920812000001"/>
    <n v="24.624520096000001"/>
    <n v="341"/>
    <n v="789.65102638999997"/>
    <n v="3.6925002993999998"/>
    <n v="15.48893503"/>
    <n v="2735"/>
    <n v="115"/>
    <n v="1.4897909616"/>
    <n v="17.867363130000001"/>
    <n v="634"/>
    <n v="7.173"/>
    <n v="3.2819539000000001E-3"/>
    <n v="17.839891452"/>
    <n v="2708"/>
    <n v="36.982754800999999"/>
    <n v="0.68972183310000001"/>
    <n v="15.300574164"/>
  </r>
  <r>
    <x v="0"/>
    <x v="21"/>
    <n v="0.53564622969999998"/>
    <n v="2715"/>
    <n v="5073.9012891000002"/>
    <n v="5188"/>
    <n v="21.025319969000002"/>
    <n v="30.224353700999998"/>
    <n v="339"/>
    <n v="255.94395280000001"/>
    <n v="0.94904187569999998"/>
    <n v="17.4066978"/>
    <n v="342"/>
    <n v="221.15497076"/>
    <n v="1.4352294639000001"/>
    <n v="23.752302352000001"/>
    <n v="342"/>
    <n v="814.46198830000003"/>
    <n v="2.9392313023000001"/>
    <n v="14.602383771"/>
    <n v="2715"/>
    <n v="112"/>
    <n v="1.003805711"/>
    <n v="16.926865908"/>
    <n v="625"/>
    <n v="7.0940000000000003"/>
    <n v="2.75423684E-2"/>
    <n v="17.532584870000001"/>
    <n v="2667"/>
    <n v="32.122084739000002"/>
    <n v="-0.66133229800000004"/>
    <n v="14.366391182999999"/>
  </r>
  <r>
    <x v="0"/>
    <x v="22"/>
    <n v="0.60984294650000004"/>
    <n v="2699"/>
    <n v="5184.4735086999999"/>
    <n v="5468"/>
    <n v="50.806949525"/>
    <n v="29.991878931999999"/>
    <n v="324"/>
    <n v="252.60185185"/>
    <n v="1.2746279538"/>
    <n v="17.640045979"/>
    <n v="329"/>
    <n v="217.59574468"/>
    <n v="1.8272348097"/>
    <n v="23.761791545000001"/>
    <n v="328"/>
    <n v="801.29878049000001"/>
    <n v="2.7610147991999998"/>
    <n v="14.447009513999999"/>
    <n v="2699"/>
    <n v="112"/>
    <n v="1.7071695659999999"/>
    <n v="17.061851491999999"/>
    <n v="669"/>
    <n v="7.0529999999999999"/>
    <n v="2.5973483999999999E-3"/>
    <n v="17.892536214"/>
    <n v="2622"/>
    <n v="29.352898550999999"/>
    <n v="-3.6645420889999998"/>
    <n v="14.326587529999999"/>
  </r>
  <r>
    <x v="0"/>
    <x v="23"/>
    <n v="0.60321740369999999"/>
    <n v="2589"/>
    <n v="5314.5534956000001"/>
    <n v="5418"/>
    <n v="52.772297895999998"/>
    <n v="30.001105205000002"/>
    <n v="329"/>
    <n v="248.55015198000001"/>
    <n v="1.9264987066000001"/>
    <n v="18.110872506"/>
    <n v="331"/>
    <n v="216.98791541"/>
    <n v="1.9051543005"/>
    <n v="23.969230712000002"/>
    <n v="331"/>
    <n v="799.84894259999999"/>
    <n v="4.4869795814"/>
    <n v="14.32802195"/>
    <n v="2589"/>
    <n v="109"/>
    <n v="1.6933025489"/>
    <n v="17.397114517999999"/>
    <n v="648"/>
    <n v="6.8470000000000004"/>
    <n v="-4.6688081999999999E-2"/>
    <n v="18.193145449999999"/>
    <n v="2540"/>
    <n v="25.764960630000001"/>
    <n v="-5.892894493"/>
    <n v="14.131815057000001"/>
  </r>
  <r>
    <x v="0"/>
    <x v="24"/>
    <n v="0.64223612789999995"/>
    <n v="2359"/>
    <n v="5453.7524375000003"/>
    <n v="5326"/>
    <n v="63.004151333000003"/>
    <n v="28.253892978"/>
    <n v="316"/>
    <n v="255.47784809999999"/>
    <n v="3.0311474854"/>
    <n v="17.552722923000001"/>
    <n v="318"/>
    <n v="223.67295597"/>
    <n v="2.1467980461999998"/>
    <n v="22.832537667"/>
    <n v="318"/>
    <n v="822.03459119000001"/>
    <n v="3.2261116430999999"/>
    <n v="13.308923387"/>
    <n v="2359"/>
    <n v="104"/>
    <n v="1.4521016184"/>
    <n v="16.328241437999999"/>
    <n v="695"/>
    <n v="6.7370000000000001"/>
    <n v="-8.0345873999999998E-2"/>
    <n v="17.659393369"/>
    <n v="2169"/>
    <n v="23.120746887999999"/>
    <n v="-8.0690816440000006"/>
    <n v="12.706379144"/>
  </r>
  <r>
    <x v="0"/>
    <x v="25"/>
    <n v="0.67843027889999996"/>
    <n v="1613"/>
    <n v="5714.1649101000003"/>
    <n v="5133"/>
    <n v="70.853485290999998"/>
    <n v="25.203153321999999"/>
    <n v="185"/>
    <n v="257.89729729999999"/>
    <n v="2.7270775694"/>
    <n v="16.238583430999999"/>
    <n v="188"/>
    <n v="219.51063830000001"/>
    <n v="1.9974507317000001"/>
    <n v="20.876251317000001"/>
    <n v="188"/>
    <n v="813.47340426000005"/>
    <n v="-3.7564870000000002E-3"/>
    <n v="11.869411178"/>
    <n v="1613"/>
    <n v="88"/>
    <n v="1.1404221528"/>
    <n v="14.848092791999999"/>
    <n v="427"/>
    <n v="6.8860000000000001"/>
    <n v="-8.7111058000000005E-2"/>
    <n v="16.045850177999998"/>
    <n v="671"/>
    <n v="22.095976154999999"/>
    <n v="-8.4931175880000005"/>
    <n v="11.430759500000001"/>
  </r>
  <r>
    <x v="0"/>
    <x v="26"/>
    <n v="0.77017268999999999"/>
    <n v="240"/>
    <n v="6444.7291667"/>
    <n v="4448"/>
    <n v="73.858133992999996"/>
    <n v="20.636931205"/>
    <m/>
    <m/>
    <m/>
    <m/>
    <m/>
    <m/>
    <m/>
    <m/>
    <m/>
    <m/>
    <m/>
    <m/>
    <n v="240"/>
    <n v="52"/>
    <n v="0.92196642630000003"/>
    <n v="12.167023885000001"/>
    <n v="54"/>
    <n v="6.5359999999999996"/>
    <n v="-8.2627628999999994E-2"/>
    <n v="12.541391846"/>
    <m/>
    <m/>
    <m/>
    <m/>
  </r>
  <r>
    <x v="0"/>
    <x v="27"/>
    <n v="0.74355183950000003"/>
    <m/>
    <m/>
    <n v="3746"/>
    <n v="103.64281367"/>
    <n v="17.948104645000001"/>
    <m/>
    <m/>
    <m/>
    <m/>
    <m/>
    <m/>
    <m/>
    <m/>
    <m/>
    <m/>
    <m/>
    <m/>
    <m/>
    <m/>
    <m/>
    <m/>
    <m/>
    <m/>
    <m/>
    <m/>
    <m/>
    <m/>
    <m/>
    <m/>
  </r>
  <r>
    <x v="0"/>
    <x v="28"/>
    <n v="0.79486852590000001"/>
    <m/>
    <m/>
    <n v="1063"/>
    <n v="128.41681091000001"/>
    <n v="16.349294449999999"/>
    <m/>
    <m/>
    <m/>
    <m/>
    <m/>
    <m/>
    <m/>
    <m/>
    <m/>
    <m/>
    <m/>
    <m/>
    <m/>
    <m/>
    <m/>
    <m/>
    <m/>
    <m/>
    <m/>
    <m/>
    <m/>
    <m/>
    <m/>
    <m/>
  </r>
  <r>
    <x v="1"/>
    <x v="0"/>
    <n v="0"/>
    <n v="108"/>
    <n v="3930.9351852"/>
    <n v="119"/>
    <n v="-95.987731089999997"/>
    <n v="28.957462185000001"/>
    <m/>
    <m/>
    <m/>
    <m/>
    <m/>
    <m/>
    <m/>
    <m/>
    <m/>
    <m/>
    <m/>
    <m/>
    <n v="108"/>
    <n v="103"/>
    <n v="0.20118487390000001"/>
    <n v="10.400806723000001"/>
    <m/>
    <m/>
    <m/>
    <m/>
    <n v="105"/>
    <n v="39.598095237999999"/>
    <n v="0.14652586209999999"/>
    <n v="7.1341206896999996"/>
  </r>
  <r>
    <x v="1"/>
    <x v="1"/>
    <n v="0"/>
    <n v="101"/>
    <n v="4203.2772277000004"/>
    <n v="131"/>
    <n v="-25.08381679"/>
    <n v="27.041511450000002"/>
    <m/>
    <m/>
    <m/>
    <m/>
    <m/>
    <m/>
    <m/>
    <m/>
    <m/>
    <m/>
    <m/>
    <m/>
    <n v="101"/>
    <n v="101"/>
    <n v="-5.4519084000000002E-2"/>
    <n v="10.341175572999999"/>
    <m/>
    <m/>
    <m/>
    <m/>
    <n v="100"/>
    <n v="38.53"/>
    <n v="5.10232558E-2"/>
    <n v="7.1920775193999997"/>
  </r>
  <r>
    <x v="1"/>
    <x v="2"/>
    <n v="2.7528090000000002E-3"/>
    <n v="217"/>
    <n v="4182.6635944999998"/>
    <n v="261"/>
    <n v="-24.60168582"/>
    <n v="28.428321838999999"/>
    <m/>
    <m/>
    <m/>
    <m/>
    <m/>
    <m/>
    <m/>
    <m/>
    <m/>
    <m/>
    <m/>
    <m/>
    <n v="217"/>
    <n v="117"/>
    <n v="0.54804214559999997"/>
    <n v="10.940582375"/>
    <m/>
    <m/>
    <m/>
    <m/>
    <n v="213"/>
    <n v="41.631455398999996"/>
    <n v="-4.7608695999999999E-2"/>
    <n v="7.8737612647999997"/>
  </r>
  <r>
    <x v="1"/>
    <x v="3"/>
    <n v="7.0921787700000002E-2"/>
    <n v="193"/>
    <n v="4220.3937824000004"/>
    <n v="257"/>
    <n v="-37.43505837"/>
    <n v="27.208042802000001"/>
    <m/>
    <m/>
    <m/>
    <m/>
    <m/>
    <m/>
    <m/>
    <m/>
    <m/>
    <m/>
    <m/>
    <m/>
    <n v="193"/>
    <n v="103"/>
    <n v="0.4579922179"/>
    <n v="11.567770427999999"/>
    <m/>
    <m/>
    <m/>
    <m/>
    <n v="187"/>
    <n v="42.810160428000003"/>
    <n v="0.22660569110000001"/>
    <n v="8.5996581300999999"/>
  </r>
  <r>
    <x v="1"/>
    <x v="4"/>
    <n v="2.5008546999999999E-2"/>
    <n v="303"/>
    <n v="4103.6303630000002"/>
    <n v="419"/>
    <n v="-4.4818377089999997"/>
    <n v="28.121494033000001"/>
    <m/>
    <m/>
    <m/>
    <m/>
    <m/>
    <m/>
    <m/>
    <m/>
    <m/>
    <m/>
    <m/>
    <m/>
    <n v="303"/>
    <n v="103"/>
    <n v="0.3274128878"/>
    <n v="12.101680191"/>
    <m/>
    <m/>
    <m/>
    <m/>
    <n v="299"/>
    <n v="44.840468227000002"/>
    <n v="0.34233413460000001"/>
    <n v="8.7781019230999995"/>
  </r>
  <r>
    <x v="1"/>
    <x v="5"/>
    <n v="3.8393113299999997E-2"/>
    <n v="328"/>
    <n v="4334.2743902000002"/>
    <n v="434"/>
    <n v="-19.45308756"/>
    <n v="29.222426266999999"/>
    <m/>
    <m/>
    <m/>
    <m/>
    <m/>
    <m/>
    <m/>
    <m/>
    <m/>
    <m/>
    <m/>
    <m/>
    <n v="328"/>
    <n v="106"/>
    <n v="1.46050808E-2"/>
    <n v="12.099711316"/>
    <m/>
    <m/>
    <m/>
    <m/>
    <n v="325"/>
    <n v="42.046769230999999"/>
    <n v="0.4877011765"/>
    <n v="8.9021802352999995"/>
  </r>
  <r>
    <x v="1"/>
    <x v="6"/>
    <n v="7.3183023900000005E-2"/>
    <n v="356"/>
    <n v="4472.5140449"/>
    <n v="481"/>
    <n v="12.043326403"/>
    <n v="30.096166319999998"/>
    <m/>
    <m/>
    <m/>
    <m/>
    <m/>
    <m/>
    <m/>
    <m/>
    <m/>
    <m/>
    <m/>
    <m/>
    <n v="356"/>
    <n v="102"/>
    <n v="0.15146875000000001"/>
    <n v="13.413866667000001"/>
    <m/>
    <m/>
    <m/>
    <m/>
    <n v="352"/>
    <n v="45.052556817999999"/>
    <n v="0.4752972399"/>
    <n v="9.7196966029999992"/>
  </r>
  <r>
    <x v="1"/>
    <x v="7"/>
    <n v="1.6310679599999999E-2"/>
    <n v="486"/>
    <n v="4463.3127572000003"/>
    <n v="664"/>
    <n v="31.821596386"/>
    <n v="29.287563252999998"/>
    <m/>
    <m/>
    <m/>
    <m/>
    <m/>
    <m/>
    <m/>
    <m/>
    <m/>
    <m/>
    <m/>
    <m/>
    <n v="486"/>
    <n v="110"/>
    <n v="0.87364156630000001"/>
    <n v="12.703093373"/>
    <m/>
    <m/>
    <m/>
    <m/>
    <n v="484"/>
    <n v="41.559917355000003"/>
    <n v="0.34634908539999998"/>
    <n v="9.5545509146000001"/>
  </r>
  <r>
    <x v="1"/>
    <x v="8"/>
    <n v="1.8332155499999999E-2"/>
    <n v="700"/>
    <n v="4658.5657142999999"/>
    <n v="931"/>
    <n v="30.167926959999999"/>
    <n v="29.599155747000001"/>
    <m/>
    <m/>
    <m/>
    <m/>
    <m/>
    <m/>
    <m/>
    <m/>
    <m/>
    <m/>
    <m/>
    <m/>
    <n v="700"/>
    <n v="110"/>
    <n v="0.68932223420000005"/>
    <n v="12.978654134999999"/>
    <m/>
    <m/>
    <m/>
    <m/>
    <n v="688"/>
    <n v="41.215988371999998"/>
    <n v="0.39837308529999998"/>
    <n v="10.205084354"/>
  </r>
  <r>
    <x v="1"/>
    <x v="9"/>
    <n v="3.71375465E-2"/>
    <n v="905"/>
    <n v="4503.9900551999999"/>
    <n v="1204"/>
    <n v="28.756445183"/>
    <n v="28.597954318999999"/>
    <m/>
    <m/>
    <m/>
    <m/>
    <m/>
    <m/>
    <m/>
    <m/>
    <m/>
    <m/>
    <m/>
    <m/>
    <n v="905"/>
    <n v="109"/>
    <n v="0.79259733779999997"/>
    <n v="12.416433444000001"/>
    <m/>
    <m/>
    <m/>
    <m/>
    <n v="892"/>
    <n v="38.856278027000002"/>
    <n v="0.40390341880000002"/>
    <n v="9.6018118802999997"/>
  </r>
  <r>
    <x v="1"/>
    <x v="10"/>
    <n v="1.7136321999999999E-2"/>
    <n v="991"/>
    <n v="4633.2149343999999"/>
    <n v="1361"/>
    <n v="55.588427627000002"/>
    <n v="29.408018369000001"/>
    <m/>
    <m/>
    <m/>
    <m/>
    <m/>
    <m/>
    <m/>
    <m/>
    <m/>
    <m/>
    <m/>
    <m/>
    <n v="991"/>
    <n v="114"/>
    <n v="0.35413254789999998"/>
    <n v="13.517151694000001"/>
    <n v="80"/>
    <n v="7.7949999999999999"/>
    <n v="7.1942674999999996E-3"/>
    <n v="8.2584394904000007"/>
    <n v="976"/>
    <n v="39.532991803000002"/>
    <n v="0.64560240059999996"/>
    <n v="10.442666467"/>
  </r>
  <r>
    <x v="1"/>
    <x v="11"/>
    <n v="2.58427816E-2"/>
    <n v="1182"/>
    <n v="4579.4788494000004"/>
    <n v="1632"/>
    <n v="48.978547794000001"/>
    <n v="28.768234680999999"/>
    <m/>
    <m/>
    <m/>
    <m/>
    <m/>
    <m/>
    <m/>
    <m/>
    <m/>
    <m/>
    <m/>
    <m/>
    <n v="1182"/>
    <n v="115"/>
    <n v="0.48444785280000002"/>
    <n v="13.12570184"/>
    <n v="98"/>
    <n v="7.6280000000000001"/>
    <n v="1.40434211E-2"/>
    <n v="9.3634210525999997"/>
    <n v="1175"/>
    <n v="35.998212766000002"/>
    <n v="0.36825156450000002"/>
    <n v="10.509777409"/>
  </r>
  <r>
    <x v="1"/>
    <x v="12"/>
    <n v="1.5133928600000001E-2"/>
    <n v="1382"/>
    <n v="4688.882055"/>
    <n v="1983"/>
    <n v="49.340554715000003"/>
    <n v="27.715668684000001"/>
    <m/>
    <m/>
    <m/>
    <m/>
    <m/>
    <m/>
    <m/>
    <m/>
    <m/>
    <m/>
    <m/>
    <m/>
    <n v="1382"/>
    <n v="116"/>
    <n v="0.69052173910000003"/>
    <n v="12.669959049999999"/>
    <n v="126"/>
    <n v="7.4560000000000004"/>
    <n v="1.70657328E-2"/>
    <n v="9.5234913792999993"/>
    <n v="1355"/>
    <n v="38.662878229"/>
    <n v="0.32820829019999997"/>
    <n v="10.205945389"/>
  </r>
  <r>
    <x v="1"/>
    <x v="13"/>
    <n v="3.0349049199999999E-2"/>
    <n v="1409"/>
    <n v="4782.8942512000003"/>
    <n v="2148"/>
    <n v="71.641266294000005"/>
    <n v="27.648239292"/>
    <m/>
    <m/>
    <m/>
    <m/>
    <m/>
    <m/>
    <m/>
    <m/>
    <m/>
    <m/>
    <m/>
    <m/>
    <n v="1409"/>
    <n v="113"/>
    <n v="0.81021714820000001"/>
    <n v="13.009568966"/>
    <n v="153"/>
    <n v="7.2519999999999998"/>
    <n v="4.3812327499999998E-2"/>
    <n v="10.356577737"/>
    <n v="1379"/>
    <n v="41.323132704999999"/>
    <n v="0.35549857140000002"/>
    <n v="10.481236333"/>
  </r>
  <r>
    <x v="1"/>
    <x v="14"/>
    <n v="2.3735708000000001E-2"/>
    <n v="1683"/>
    <n v="4799.6464646000004"/>
    <n v="2589"/>
    <n v="68.038748552000001"/>
    <n v="27.625378137999999"/>
    <n v="68"/>
    <n v="205.55882353000001"/>
    <n v="0.57650251259999996"/>
    <n v="11.816954000999999"/>
    <n v="67"/>
    <n v="176.61194029999999"/>
    <n v="1.5483894899999999"/>
    <n v="20.718350077"/>
    <n v="68"/>
    <n v="655.44117646999996"/>
    <n v="8.0292484248000004"/>
    <n v="11.057681368000001"/>
    <n v="1683"/>
    <n v="114"/>
    <n v="0.93209315810000004"/>
    <n v="13.143141477"/>
    <n v="172"/>
    <n v="7.1050000000000004"/>
    <n v="3.1062063599999998E-2"/>
    <n v="11.046314972999999"/>
    <n v="1655"/>
    <n v="42.181752265999997"/>
    <n v="0.41252307690000001"/>
    <n v="10.646320039000001"/>
  </r>
  <r>
    <x v="1"/>
    <x v="15"/>
    <n v="3.3579881700000001E-2"/>
    <n v="1786"/>
    <n v="4829.4490482000001"/>
    <n v="2791"/>
    <n v="76.902146184000003"/>
    <n v="27.047733429000001"/>
    <n v="87"/>
    <n v="205.34482758999999"/>
    <n v="0.4831514173"/>
    <n v="11.702584858"/>
    <n v="88"/>
    <n v="179.28409091"/>
    <n v="1.5132183578"/>
    <n v="20.417580136000002"/>
    <n v="88"/>
    <n v="673.875"/>
    <n v="6.1108122381000003"/>
    <n v="11.094633697000001"/>
    <n v="1786"/>
    <n v="118"/>
    <n v="1.2907330463"/>
    <n v="12.909385718999999"/>
    <n v="211"/>
    <n v="7.3490000000000002"/>
    <n v="1.8574020300000001E-2"/>
    <n v="11.491654572"/>
    <n v="1758"/>
    <n v="41.083617746999998"/>
    <n v="0.30850401459999999"/>
    <n v="10.708043759000001"/>
  </r>
  <r>
    <x v="1"/>
    <x v="16"/>
    <n v="5.0758869300000002E-2"/>
    <n v="1968"/>
    <n v="4828.7027439000003"/>
    <n v="2992"/>
    <n v="65.376530748999997"/>
    <n v="27.569071858000001"/>
    <n v="97"/>
    <n v="187.59793814"/>
    <n v="0.52208366799999995"/>
    <n v="11.929101405999999"/>
    <n v="98"/>
    <n v="165.85714286000001"/>
    <n v="1.3695741979"/>
    <n v="20.774771725000001"/>
    <n v="98"/>
    <n v="619.42857143000003"/>
    <n v="6.475837963"/>
    <n v="11.160258488"/>
    <n v="1968"/>
    <n v="116"/>
    <n v="1.3536789298"/>
    <n v="13.237580268"/>
    <n v="229"/>
    <n v="7.1470000000000002"/>
    <n v="1.1732366500000001E-2"/>
    <n v="11.88905735"/>
    <n v="1948"/>
    <n v="41.177053387999997"/>
    <n v="0.1552175989"/>
    <n v="10.831291609999999"/>
  </r>
  <r>
    <x v="1"/>
    <x v="17"/>
    <n v="5.9231977399999997E-2"/>
    <n v="2363"/>
    <n v="4910.2640711000004"/>
    <n v="3643"/>
    <n v="66.057230305000004"/>
    <n v="26.947159758000002"/>
    <n v="107"/>
    <n v="207.29906542000001"/>
    <n v="0.83048335630000003"/>
    <n v="11.602859422"/>
    <n v="109"/>
    <n v="178.70642201999999"/>
    <n v="1.4448857456999999"/>
    <n v="20.295905794999999"/>
    <n v="111"/>
    <n v="673.45945945999995"/>
    <n v="9.0202848683999992"/>
    <n v="10.970182237"/>
    <n v="2363"/>
    <n v="116"/>
    <n v="1.3414495185999999"/>
    <n v="12.833160935"/>
    <n v="288"/>
    <n v="7.3250000000000002"/>
    <n v="2.4716666700000001E-2"/>
    <n v="12.436944444"/>
    <n v="2350"/>
    <n v="40.013148936"/>
    <n v="1.0097704399999999E-2"/>
    <n v="10.610053975"/>
  </r>
  <r>
    <x v="1"/>
    <x v="18"/>
    <n v="4.6583776600000001E-2"/>
    <n v="2691"/>
    <n v="4983.0081754000003"/>
    <n v="4063"/>
    <n v="49.812527688999999"/>
    <n v="26.498028304000002"/>
    <n v="120"/>
    <n v="208.95"/>
    <n v="0.9053137013"/>
    <n v="10.872070724"/>
    <n v="122"/>
    <n v="184.59016392999999"/>
    <n v="1.2090558838000001"/>
    <n v="19.786143279000001"/>
    <n v="123"/>
    <n v="690.59349593000002"/>
    <n v="8.7777611362000005"/>
    <n v="10.178827631000001"/>
    <n v="2691"/>
    <n v="114"/>
    <n v="1.0924124169"/>
    <n v="11.95812269"/>
    <n v="379"/>
    <n v="7.3460000000000001"/>
    <n v="1.5868393799999998E-2"/>
    <n v="12.284663212"/>
    <n v="2675"/>
    <n v="38.622878505000003"/>
    <n v="6.7715357700000006E-2"/>
    <n v="9.9458887193999992"/>
  </r>
  <r>
    <x v="1"/>
    <x v="19"/>
    <n v="4.6859810500000001E-2"/>
    <n v="2586"/>
    <n v="4985.8290797"/>
    <n v="4291"/>
    <n v="67.019312514999996"/>
    <n v="25.747994640000002"/>
    <n v="107"/>
    <n v="204.04672897"/>
    <n v="1.4239752394"/>
    <n v="10.945134314000001"/>
    <n v="108"/>
    <n v="179.26851851999999"/>
    <n v="1.6124275717000001"/>
    <n v="19.361236528999999"/>
    <n v="111"/>
    <n v="669.36936936999996"/>
    <n v="9.1141470588000004"/>
    <n v="9.8701072985000007"/>
    <n v="2586"/>
    <n v="119"/>
    <n v="1.573650175"/>
    <n v="12.056856243"/>
    <n v="343"/>
    <n v="7.2729999999999997"/>
    <n v="7.1856369000000003E-3"/>
    <n v="11.915311653"/>
    <n v="2567"/>
    <n v="37.946747176000002"/>
    <n v="1.0580803698000001"/>
    <n v="10.031966596"/>
  </r>
  <r>
    <x v="1"/>
    <x v="20"/>
    <n v="2.8314111699999998E-2"/>
    <n v="2649"/>
    <n v="4999.4790487"/>
    <n v="4422"/>
    <n v="65.249984170000005"/>
    <n v="24.927769109"/>
    <n v="90"/>
    <n v="232.64444444"/>
    <n v="1.383960842"/>
    <n v="10.448921457999999"/>
    <n v="93"/>
    <n v="211.93548387000001"/>
    <n v="1.7019020361999999"/>
    <n v="18.782447511000001"/>
    <n v="93"/>
    <n v="789.05376344000001"/>
    <n v="8.6075924731000004"/>
    <n v="9.4706736559000007"/>
    <n v="2649"/>
    <n v="115"/>
    <n v="1.3345096176"/>
    <n v="11.501140756"/>
    <n v="379"/>
    <n v="7.0179999999999998"/>
    <n v="-1.315026E-3"/>
    <n v="11.991827768"/>
    <n v="2628"/>
    <n v="34.393645358000001"/>
    <n v="0.3636811727"/>
    <n v="9.6671541685999998"/>
  </r>
  <r>
    <x v="1"/>
    <x v="21"/>
    <n v="1.3400679800000001E-2"/>
    <n v="3175"/>
    <n v="5034.2081889999999"/>
    <n v="5160"/>
    <n v="55.707410852999999"/>
    <n v="24.332390890999999"/>
    <n v="97"/>
    <n v="219.42268041"/>
    <n v="1.3001046917000001"/>
    <n v="9.9679319504000006"/>
    <n v="99"/>
    <n v="196.62626263000001"/>
    <n v="1.5960618217"/>
    <n v="18.204262403000001"/>
    <n v="101"/>
    <n v="724.15841583999998"/>
    <n v="7.9963512293000001"/>
    <n v="9.4848780733000009"/>
    <n v="3175"/>
    <n v="109"/>
    <n v="1.2442718107999999"/>
    <n v="10.853824351"/>
    <n v="481"/>
    <n v="7.0570000000000004"/>
    <n v="1.49602785E-2"/>
    <n v="12.723546274"/>
    <n v="3123"/>
    <n v="31.779506884"/>
    <n v="-0.54965863199999998"/>
    <n v="9.0696562021999991"/>
  </r>
  <r>
    <x v="1"/>
    <x v="22"/>
    <n v="4.2122656799999998E-2"/>
    <n v="2998"/>
    <n v="5057.6494329999996"/>
    <n v="5269"/>
    <n v="58.490985006999999"/>
    <n v="23.832191307999999"/>
    <n v="113"/>
    <n v="225.14159291999999"/>
    <n v="1.2956391791999999"/>
    <n v="10.32533213"/>
    <n v="117"/>
    <n v="211.24786324999999"/>
    <n v="1.6696394532000001"/>
    <n v="17.992613821999999"/>
    <n v="117"/>
    <n v="775.88034187999995"/>
    <n v="6.2922316209"/>
    <n v="9.5260952169999999"/>
    <n v="2998"/>
    <n v="109"/>
    <n v="1.4687688947999999"/>
    <n v="10.9025733"/>
    <n v="503"/>
    <n v="6.9930000000000003"/>
    <n v="1.2330298599999999E-2"/>
    <n v="12.860779315"/>
    <n v="2962"/>
    <n v="27.349831195"/>
    <n v="-2.0264168429999998"/>
    <n v="9.0411001154000008"/>
  </r>
  <r>
    <x v="1"/>
    <x v="23"/>
    <n v="5.1614488700000002E-2"/>
    <n v="2856"/>
    <n v="5060.8378851999996"/>
    <n v="5140"/>
    <n v="60.081657587999999"/>
    <n v="22.579111673"/>
    <n v="146"/>
    <n v="232.10273973"/>
    <n v="1.5203438535"/>
    <n v="10.056005065000001"/>
    <n v="150"/>
    <n v="203.18"/>
    <n v="1.4959768437000001"/>
    <n v="17.195553414999999"/>
    <n v="150"/>
    <n v="766.32666667000001"/>
    <n v="8.3852707181999993"/>
    <n v="9.5735267035000007"/>
    <n v="2856"/>
    <n v="104"/>
    <n v="1.5113423563999999"/>
    <n v="10.12604557"/>
    <n v="515"/>
    <n v="6.9779999999999998"/>
    <n v="-2.3221543000000001E-2"/>
    <n v="13.192131398000001"/>
    <n v="2811"/>
    <n v="23.640626112"/>
    <n v="-2.7836421260000002"/>
    <n v="8.2797557086999998"/>
  </r>
  <r>
    <x v="1"/>
    <x v="24"/>
    <n v="3.9876370100000003E-2"/>
    <n v="2357"/>
    <n v="5227.5982180999999"/>
    <n v="4884"/>
    <n v="66.242960687999997"/>
    <n v="20.597570025"/>
    <n v="90"/>
    <n v="235.47777778"/>
    <n v="1.6237292308"/>
    <n v="9.2622596923000007"/>
    <n v="93"/>
    <n v="218.20430107999999"/>
    <n v="1.59690127"/>
    <n v="15.770624334000001"/>
    <n v="93"/>
    <n v="809.74193548000005"/>
    <n v="7.5061749999999998"/>
    <n v="8.1705285714000002"/>
    <n v="2357"/>
    <n v="103"/>
    <n v="1.3352477459000001"/>
    <n v="9.1511069672000005"/>
    <n v="428"/>
    <n v="6.827"/>
    <n v="-4.1196844000000003E-2"/>
    <n v="11.898685199000001"/>
    <n v="2239"/>
    <n v="20.930683341000002"/>
    <n v="-3.7139537890000001"/>
    <n v="7.2883003955000003"/>
  </r>
  <r>
    <x v="1"/>
    <x v="25"/>
    <n v="4.0288514599999999E-2"/>
    <n v="1409"/>
    <n v="5627.2044003000001"/>
    <n v="4514"/>
    <n v="71.525799734000003"/>
    <n v="17.742960789000001"/>
    <n v="67"/>
    <n v="229"/>
    <n v="1.7256413043000001"/>
    <n v="8.9954935670000005"/>
    <n v="68"/>
    <n v="222.22058824000001"/>
    <n v="1.6192312125999999"/>
    <n v="14.009803591000001"/>
    <n v="68"/>
    <n v="814.85294118000002"/>
    <n v="5.5653588879999996"/>
    <n v="7.8245303285999999"/>
    <n v="1409"/>
    <n v="81"/>
    <n v="1.3093914392999999"/>
    <n v="8.4820141937999995"/>
    <n v="242"/>
    <n v="6.8410000000000002"/>
    <n v="-5.0168055000000003E-2"/>
    <n v="10.608004346"/>
    <n v="615"/>
    <n v="19.756747966999999"/>
    <n v="-4.7294860080000003"/>
    <n v="6.9995031093"/>
  </r>
  <r>
    <x v="1"/>
    <x v="26"/>
    <n v="7.2865952600000006E-2"/>
    <n v="164"/>
    <n v="6189.8170731999999"/>
    <n v="3746"/>
    <n v="76.093603844"/>
    <n v="14.657019486999999"/>
    <m/>
    <m/>
    <m/>
    <m/>
    <m/>
    <m/>
    <m/>
    <m/>
    <m/>
    <m/>
    <m/>
    <m/>
    <n v="164"/>
    <n v="49"/>
    <n v="1.3414970557000001"/>
    <n v="7.4797652570000004"/>
    <m/>
    <m/>
    <m/>
    <m/>
    <m/>
    <m/>
    <m/>
    <m/>
  </r>
  <r>
    <x v="1"/>
    <x v="27"/>
    <n v="4.8765276000000003E-2"/>
    <m/>
    <m/>
    <n v="3027"/>
    <n v="77.107611496999994"/>
    <n v="12.373736373"/>
    <m/>
    <m/>
    <m/>
    <m/>
    <m/>
    <m/>
    <m/>
    <m/>
    <m/>
    <m/>
    <m/>
    <m/>
    <m/>
    <m/>
    <m/>
    <m/>
    <m/>
    <m/>
    <m/>
    <m/>
    <m/>
    <m/>
    <m/>
    <m/>
  </r>
  <r>
    <x v="1"/>
    <x v="28"/>
    <n v="7.4038112500000003E-2"/>
    <m/>
    <m/>
    <n v="716"/>
    <n v="92.185125697999993"/>
    <n v="11.143156425000001"/>
    <m/>
    <m/>
    <m/>
    <m/>
    <m/>
    <m/>
    <m/>
    <m/>
    <m/>
    <m/>
    <m/>
    <m/>
    <m/>
    <m/>
    <m/>
    <m/>
    <m/>
    <m/>
    <m/>
    <m/>
    <m/>
    <m/>
    <m/>
    <m/>
  </r>
  <r>
    <x v="2"/>
    <x v="0"/>
    <n v="8.18425656E-2"/>
    <n v="1044"/>
    <n v="5206.7241378999997"/>
    <n v="1331"/>
    <n v="-23.509917359999999"/>
    <n v="29.730897820999999"/>
    <n v="137"/>
    <n v="187.19708029"/>
    <n v="-0.97333911100000003"/>
    <n v="12.126855313"/>
    <m/>
    <m/>
    <m/>
    <m/>
    <n v="64"/>
    <n v="779.484375"/>
    <n v="4.3494914463000001"/>
    <n v="5.6098926904999997"/>
    <n v="1044"/>
    <n v="119"/>
    <n v="0.48842081450000002"/>
    <n v="11.940757164000001"/>
    <m/>
    <m/>
    <m/>
    <m/>
    <n v="1043"/>
    <n v="41.385330777"/>
    <n v="-0.161204391"/>
    <n v="8.7485018167999993"/>
  </r>
  <r>
    <x v="2"/>
    <x v="1"/>
    <n v="0.1347140798"/>
    <n v="1323"/>
    <n v="5396.1405895999997"/>
    <n v="1700"/>
    <n v="-43.07804118"/>
    <n v="31.147137058999999"/>
    <n v="109"/>
    <n v="209.33944954"/>
    <n v="-1.204593051"/>
    <n v="12.236009423"/>
    <m/>
    <m/>
    <m/>
    <m/>
    <n v="64"/>
    <n v="845.765625"/>
    <n v="4.4272396878000002"/>
    <n v="5.7075027871000001"/>
    <n v="1323"/>
    <n v="119"/>
    <n v="0.53135276799999998"/>
    <n v="13.390053591999999"/>
    <m/>
    <m/>
    <m/>
    <m/>
    <n v="1317"/>
    <n v="40.654365982999998"/>
    <n v="-0.25647985800000001"/>
    <n v="10.155038744000001"/>
  </r>
  <r>
    <x v="2"/>
    <x v="2"/>
    <n v="0.23416317989999999"/>
    <n v="1389"/>
    <n v="5386.6688265000003"/>
    <n v="1885"/>
    <n v="-11.16285942"/>
    <n v="31.419962334000001"/>
    <n v="113"/>
    <n v="217.10619469"/>
    <n v="-0.594051255"/>
    <n v="12.564464494999999"/>
    <m/>
    <m/>
    <m/>
    <m/>
    <n v="66"/>
    <n v="867.21212120999996"/>
    <n v="4.9018571429"/>
    <n v="6.0410842006000003"/>
    <n v="1389"/>
    <n v="123"/>
    <n v="0.85308457449999997"/>
    <n v="14.141473936000001"/>
    <m/>
    <m/>
    <m/>
    <m/>
    <n v="1383"/>
    <n v="38.427259581000001"/>
    <n v="-0.47321620199999997"/>
    <n v="10.919637231999999"/>
  </r>
  <r>
    <x v="2"/>
    <x v="3"/>
    <n v="0.15899687609999999"/>
    <n v="1670"/>
    <n v="5618.8760479000002"/>
    <n v="2243"/>
    <n v="14.473312527999999"/>
    <n v="32.338600089000003"/>
    <n v="156"/>
    <n v="233.72435897"/>
    <n v="0.1271914324"/>
    <n v="13.264808567999999"/>
    <m/>
    <m/>
    <m/>
    <m/>
    <n v="130"/>
    <n v="844.74615385000004"/>
    <n v="5.8414119425999997"/>
    <n v="7.0425359033000001"/>
    <n v="1670"/>
    <n v="119"/>
    <n v="0.82860989750000003"/>
    <n v="14.779579581"/>
    <m/>
    <m/>
    <m/>
    <m/>
    <n v="1664"/>
    <n v="37.094230768999999"/>
    <n v="-0.44470885500000001"/>
    <n v="11.739591190000001"/>
  </r>
  <r>
    <x v="2"/>
    <x v="4"/>
    <n v="0.2432490397"/>
    <n v="1769"/>
    <n v="5542.5969474000003"/>
    <n v="2454"/>
    <n v="9.6636837815999996"/>
    <n v="31.627529747000001"/>
    <n v="154"/>
    <n v="236.22077922"/>
    <n v="0.42454742439999998"/>
    <n v="13.507046197999999"/>
    <n v="52"/>
    <n v="217.82692308"/>
    <n v="0.25051629990000002"/>
    <n v="22.427081092000002"/>
    <n v="143"/>
    <n v="841.09090908999997"/>
    <n v="6.9586714091999999"/>
    <n v="7.7957181571999996"/>
    <n v="1769"/>
    <n v="122"/>
    <n v="1.1632782537999999"/>
    <n v="14.653630355000001"/>
    <m/>
    <m/>
    <m/>
    <m/>
    <n v="1766"/>
    <n v="35.702038504999997"/>
    <n v="-0.67263923000000003"/>
    <n v="11.693834234000001"/>
  </r>
  <r>
    <x v="2"/>
    <x v="5"/>
    <n v="0.24481313399999999"/>
    <n v="2099"/>
    <n v="5708.8513578000002"/>
    <n v="2919"/>
    <n v="41.697889687999997"/>
    <n v="31.981255224000002"/>
    <n v="201"/>
    <n v="243.05970149000001"/>
    <n v="0.92015305420000004"/>
    <n v="14.440223060999999"/>
    <n v="70"/>
    <n v="228.78571428999999"/>
    <n v="0.87488725150000002"/>
    <n v="23.110137766000001"/>
    <n v="194"/>
    <n v="869.68556701"/>
    <n v="7.7042038627"/>
    <n v="8.5072939913999992"/>
    <n v="2099"/>
    <n v="122"/>
    <n v="1.0381024673999999"/>
    <n v="15.367538724999999"/>
    <m/>
    <m/>
    <m/>
    <m/>
    <n v="2088"/>
    <n v="35.025287356"/>
    <n v="-0.66565711299999997"/>
    <n v="12.597165573"/>
  </r>
  <r>
    <x v="2"/>
    <x v="6"/>
    <n v="0.3506074871"/>
    <n v="2350"/>
    <n v="5792.2378723000002"/>
    <n v="3431"/>
    <n v="64.219417079999999"/>
    <n v="32.302840863"/>
    <n v="243"/>
    <n v="235.64609053000001"/>
    <n v="1.127672021"/>
    <n v="15.4005809"/>
    <n v="93"/>
    <n v="219.72043011"/>
    <n v="1.2334709997"/>
    <n v="23.591261730999999"/>
    <n v="250"/>
    <n v="829.75599999999997"/>
    <n v="9.4690786812999992"/>
    <n v="9.6411384615000006"/>
    <n v="2350"/>
    <n v="124"/>
    <n v="1.4012673469000001"/>
    <n v="15.884744315000001"/>
    <n v="53"/>
    <n v="6.4909999999999997"/>
    <n v="6.8126400700000006E-2"/>
    <n v="6.6174361273000004"/>
    <n v="2327"/>
    <n v="36.324452084000001"/>
    <n v="-0.76656213399999995"/>
    <n v="13.075871424000001"/>
  </r>
  <r>
    <x v="2"/>
    <x v="7"/>
    <n v="0.305145993"/>
    <n v="2366"/>
    <n v="5923.4873203999996"/>
    <n v="3666"/>
    <n v="95.880930168999996"/>
    <n v="31.633386252000001"/>
    <n v="283"/>
    <n v="235.66077738999999"/>
    <n v="1.4133247817000001"/>
    <n v="15.461045306000001"/>
    <n v="161"/>
    <n v="229.01863354"/>
    <n v="1.5884517185"/>
    <n v="23.215660666000002"/>
    <n v="287"/>
    <n v="822.42857143000003"/>
    <n v="11.020498165999999"/>
    <n v="10.151247044"/>
    <n v="2366"/>
    <n v="121"/>
    <n v="2.1442348609000002"/>
    <n v="15.639697762999999"/>
    <n v="82"/>
    <n v="7.0990000000000002"/>
    <n v="7.2257413500000006E-2"/>
    <n v="7.3121087315000004"/>
    <n v="2346"/>
    <n v="35.727919864"/>
    <n v="-0.93752747299999994"/>
    <n v="13.188657555000001"/>
  </r>
  <r>
    <x v="2"/>
    <x v="8"/>
    <n v="0.38069560159999999"/>
    <n v="2557"/>
    <n v="6100.6186938000001"/>
    <n v="3923"/>
    <n v="131.49905175000001"/>
    <n v="32.119067549999997"/>
    <n v="294"/>
    <n v="244.15306122000001"/>
    <n v="1.8060053558"/>
    <n v="15.797506758000001"/>
    <n v="203"/>
    <n v="223.93596059000001"/>
    <n v="2.2170861585999999"/>
    <n v="23.793756308999999"/>
    <n v="297"/>
    <n v="848.54882154999996"/>
    <n v="11.498478407"/>
    <n v="10.257108712000001"/>
    <n v="2557"/>
    <n v="122"/>
    <n v="2.6648021418000001"/>
    <n v="16.195146098999999"/>
    <n v="93"/>
    <n v="7.2039999999999997"/>
    <n v="6.6239441800000007E-2"/>
    <n v="7.6679397722999996"/>
    <n v="2537"/>
    <n v="35.773078439000003"/>
    <n v="-1.009376823"/>
    <n v="13.610756639"/>
  </r>
  <r>
    <x v="2"/>
    <x v="9"/>
    <n v="0.39752255790000002"/>
    <n v="2537"/>
    <n v="6260.2770989000001"/>
    <n v="3895"/>
    <n v="131.11959949000001"/>
    <n v="32.073900899000002"/>
    <n v="335"/>
    <n v="250.05074626999999"/>
    <n v="2.0511804162999998"/>
    <n v="15.715652274"/>
    <n v="275"/>
    <n v="230.17090909000001"/>
    <n v="2.4331022084999998"/>
    <n v="23.562043657"/>
    <n v="341"/>
    <n v="880.08211143999995"/>
    <n v="12.938483203000001"/>
    <n v="10.828736328"/>
    <n v="2537"/>
    <n v="123"/>
    <n v="2.8851948085000001"/>
    <n v="16.006863788"/>
    <n v="130"/>
    <n v="7.0759999999999996"/>
    <n v="5.6797297300000001E-2"/>
    <n v="8.3490347489999994"/>
    <n v="2509"/>
    <n v="35.082303707000001"/>
    <n v="-1.1703697280000001"/>
    <n v="13.611118680000001"/>
  </r>
  <r>
    <x v="2"/>
    <x v="10"/>
    <n v="0.4448974584"/>
    <n v="2749"/>
    <n v="6274.4194251999998"/>
    <n v="4351"/>
    <n v="141.77033326"/>
    <n v="32.178493680000003"/>
    <n v="349"/>
    <n v="255.42406876999999"/>
    <n v="2.7653063996"/>
    <n v="16.236853590999999"/>
    <n v="346"/>
    <n v="234.20231214"/>
    <n v="2.9094292616000001"/>
    <n v="23.972254427999999"/>
    <n v="353"/>
    <n v="901.37960339999995"/>
    <n v="13.81397108"/>
    <n v="11.59361324"/>
    <n v="2749"/>
    <n v="127"/>
    <n v="3.0901933257"/>
    <n v="16.525312313000001"/>
    <n v="169"/>
    <n v="7.2690000000000001"/>
    <n v="6.3063551999999995E-2"/>
    <n v="9.6384403985000002"/>
    <n v="2725"/>
    <n v="36.972623853000002"/>
    <n v="-1.32795402"/>
    <n v="14.020195702000001"/>
  </r>
  <r>
    <x v="2"/>
    <x v="11"/>
    <n v="0.4407870653"/>
    <n v="3039"/>
    <n v="6322.7745968999998"/>
    <n v="4778"/>
    <n v="165.26497069999999"/>
    <n v="33.038694642000003"/>
    <n v="388"/>
    <n v="256.28092784"/>
    <n v="2.9731483655000002"/>
    <n v="17.054368818"/>
    <n v="387"/>
    <n v="234.02325580999999"/>
    <n v="3.5572298032999998"/>
    <n v="24.780363541"/>
    <n v="396"/>
    <n v="904.51010100999997"/>
    <n v="15.273153309"/>
    <n v="12.035313297"/>
    <n v="3039"/>
    <n v="125"/>
    <n v="3.0358140703999998"/>
    <n v="17.333925042000001"/>
    <n v="277"/>
    <n v="7.1959999999999997"/>
    <n v="6.3991747700000004E-2"/>
    <n v="10.979280872"/>
    <n v="3007"/>
    <n v="36.607815098000003"/>
    <n v="-1.5193104900000001"/>
    <n v="14.814813979"/>
  </r>
  <r>
    <x v="2"/>
    <x v="12"/>
    <n v="0.48094525999999999"/>
    <n v="3307"/>
    <n v="6378.2249773000003"/>
    <n v="5329"/>
    <n v="174.42384125000001"/>
    <n v="32.234241883999999"/>
    <n v="449"/>
    <n v="254.87527840000001"/>
    <n v="2.7553893173000001"/>
    <n v="17.159976113999999"/>
    <n v="449"/>
    <n v="237.04454343"/>
    <n v="3.8945633327000002"/>
    <n v="24.393130980999999"/>
    <n v="455"/>
    <n v="912.18021978000002"/>
    <n v="14.270271028"/>
    <n v="12.728169049"/>
    <n v="3307"/>
    <n v="126"/>
    <n v="2.8601366623"/>
    <n v="16.946759339"/>
    <n v="407"/>
    <n v="7.2759999999999998"/>
    <n v="6.5209482999999999E-2"/>
    <n v="12.497160461"/>
    <n v="3272"/>
    <n v="36.725672371999998"/>
    <n v="-1.741092418"/>
    <n v="14.577976914000001"/>
  </r>
  <r>
    <x v="2"/>
    <x v="13"/>
    <n v="0.42158295080000002"/>
    <n v="3301"/>
    <n v="6435.4192669000004"/>
    <n v="5346"/>
    <n v="184.06709877"/>
    <n v="31.740026188000002"/>
    <n v="476"/>
    <n v="253.12394957999999"/>
    <n v="3.5024026607000001"/>
    <n v="16.842488850999999"/>
    <n v="472"/>
    <n v="233.54449152999999"/>
    <n v="4.2983800972999999"/>
    <n v="24.112059484"/>
    <n v="486"/>
    <n v="891.4691358"/>
    <n v="14.745215217"/>
    <n v="12.280600271999999"/>
    <n v="3301"/>
    <n v="126"/>
    <n v="2.7695959955"/>
    <n v="16.71718357"/>
    <n v="463"/>
    <n v="7.1660000000000004"/>
    <n v="6.9383135700000001E-2"/>
    <n v="12.636706192"/>
    <n v="3254"/>
    <n v="36.993700060999998"/>
    <n v="-1.7441701570000001"/>
    <n v="14.481998924999999"/>
  </r>
  <r>
    <x v="2"/>
    <x v="14"/>
    <n v="0.46355154840000001"/>
    <n v="3278"/>
    <n v="6452.6290421000003"/>
    <n v="5579"/>
    <n v="182.04366553"/>
    <n v="31.392380892999999"/>
    <n v="494"/>
    <n v="254.37246963999999"/>
    <n v="3.4718971963"/>
    <n v="16.678795291"/>
    <n v="493"/>
    <n v="233.65922921000001"/>
    <n v="4.2470550376"/>
    <n v="23.827084797000001"/>
    <n v="497"/>
    <n v="899.66599598000005"/>
    <n v="13.401322919"/>
    <n v="11.908851216"/>
    <n v="3278"/>
    <n v="127"/>
    <n v="3.1367653281000001"/>
    <n v="16.611444424999998"/>
    <n v="536"/>
    <n v="7.298"/>
    <n v="7.1714390599999997E-2"/>
    <n v="12.812408223"/>
    <n v="3243"/>
    <n v="36.234042553000002"/>
    <n v="-1.868198453"/>
    <n v="14.408157053"/>
  </r>
  <r>
    <x v="2"/>
    <x v="15"/>
    <n v="0.45271442150000002"/>
    <n v="3427"/>
    <n v="6479.6457542999997"/>
    <n v="5968"/>
    <n v="193.28964812000001"/>
    <n v="30.976505697"/>
    <n v="454"/>
    <n v="256.35242290999997"/>
    <n v="3.2885234414000002"/>
    <n v="16.773231893999998"/>
    <n v="453"/>
    <n v="237.86092715000001"/>
    <n v="4.0108568555000002"/>
    <n v="23.764659905999999"/>
    <n v="461"/>
    <n v="916.73318872000004"/>
    <n v="15.059882125"/>
    <n v="12.396797478"/>
    <n v="3427"/>
    <n v="130"/>
    <n v="3.8598212609"/>
    <n v="16.650435278"/>
    <n v="630"/>
    <n v="7.2370000000000001"/>
    <n v="4.7439130400000001E-2"/>
    <n v="13.949290617999999"/>
    <n v="3407"/>
    <n v="36.940358086000003"/>
    <n v="-2.0730691449999998"/>
    <n v="14.449495491"/>
  </r>
  <r>
    <x v="2"/>
    <x v="16"/>
    <n v="0.48808429120000002"/>
    <n v="3637"/>
    <n v="6567.7058015000002"/>
    <n v="6452"/>
    <n v="189.52907006000001"/>
    <n v="30.466576719999999"/>
    <n v="439"/>
    <n v="254.45102506000001"/>
    <n v="3.7091763972999998"/>
    <n v="16.348231044999999"/>
    <n v="438"/>
    <n v="237.24429223999999"/>
    <n v="4.1056231772"/>
    <n v="23.426165063999999"/>
    <n v="440"/>
    <n v="909.43636363999997"/>
    <n v="15.285618522"/>
    <n v="11.822070977999999"/>
    <n v="3637"/>
    <n v="129"/>
    <n v="3.8115708301"/>
    <n v="16.296187742000001"/>
    <n v="764"/>
    <n v="7.242"/>
    <n v="3.5529597599999997E-2"/>
    <n v="14.137054982"/>
    <n v="3595"/>
    <n v="36.377774686999999"/>
    <n v="-1.9551391140000001"/>
    <n v="14.182395119000001"/>
  </r>
  <r>
    <x v="2"/>
    <x v="17"/>
    <n v="0.55654173760000003"/>
    <n v="3494"/>
    <n v="6664.8317115"/>
    <n v="6285"/>
    <n v="192.33976293000001"/>
    <n v="31.222111057999999"/>
    <n v="544"/>
    <n v="250.71507353000001"/>
    <n v="3.5691825447999999"/>
    <n v="17.315573369999999"/>
    <n v="542"/>
    <n v="240.91328412999999"/>
    <n v="4.1583134352000002"/>
    <n v="24.064493314"/>
    <n v="545"/>
    <n v="912.19633027999998"/>
    <n v="15.767563306"/>
    <n v="12.016201618"/>
    <n v="3494"/>
    <n v="130"/>
    <n v="3.8649660720000001"/>
    <n v="17.02573877"/>
    <n v="821"/>
    <n v="7.0460000000000003"/>
    <n v="4.8187786599999997E-2"/>
    <n v="14.862651104999999"/>
    <n v="3450"/>
    <n v="37.354985507000002"/>
    <n v="-2.116105626"/>
    <n v="14.888137362"/>
  </r>
  <r>
    <x v="2"/>
    <x v="18"/>
    <n v="0.44650822670000001"/>
    <n v="3658"/>
    <n v="6563.8275014000001"/>
    <n v="6619"/>
    <n v="194.9377897"/>
    <n v="30.206266505999999"/>
    <n v="388"/>
    <n v="252.79381443"/>
    <n v="3.8893457519000001"/>
    <n v="16.054577768000001"/>
    <n v="389"/>
    <n v="242.55784062000001"/>
    <n v="4.3979310865999999"/>
    <n v="23.273478162"/>
    <n v="391"/>
    <n v="915.86700767000002"/>
    <n v="16.783901216"/>
    <n v="11.305056231"/>
    <n v="3658"/>
    <n v="130"/>
    <n v="3.8015880308000001"/>
    <n v="16.214358471000001"/>
    <n v="814"/>
    <n v="7.0919999999999996"/>
    <n v="2.4855284599999999E-2"/>
    <n v="14.509390244"/>
    <n v="3633"/>
    <n v="36.502587392999999"/>
    <n v="-1.761661809"/>
    <n v="14.288200987"/>
  </r>
  <r>
    <x v="2"/>
    <x v="19"/>
    <n v="0.46196434289999999"/>
    <n v="3689"/>
    <n v="6740.1309297999996"/>
    <n v="6868"/>
    <n v="216.27033634"/>
    <n v="30.686703990000002"/>
    <n v="366"/>
    <n v="254.08743168999999"/>
    <n v="3.8076668612"/>
    <n v="16.838878593"/>
    <n v="365"/>
    <n v="249.69041096000001"/>
    <n v="4.9912690459000002"/>
    <n v="23.951182373999998"/>
    <n v="366"/>
    <n v="935.37431693999997"/>
    <n v="18.505302702000002"/>
    <n v="11.337492999"/>
    <n v="3689"/>
    <n v="131"/>
    <n v="3.9116989216000002"/>
    <n v="16.833328767000001"/>
    <n v="822"/>
    <n v="7.0810000000000004"/>
    <n v="3.1212314599999999E-2"/>
    <n v="14.987159752"/>
    <n v="3662"/>
    <n v="36.751611140999998"/>
    <n v="-0.79839923999999995"/>
    <n v="14.7097531"/>
  </r>
  <r>
    <x v="2"/>
    <x v="20"/>
    <n v="0.4627467442"/>
    <n v="3496"/>
    <n v="6897.8132151"/>
    <n v="6701"/>
    <n v="234.52946127000001"/>
    <n v="29.809071630999998"/>
    <n v="349"/>
    <n v="257.73638968"/>
    <n v="4.8077986526999998"/>
    <n v="16.081967365000001"/>
    <n v="349"/>
    <n v="243.46991403999999"/>
    <n v="5.3681955190000004"/>
    <n v="23.123104854000001"/>
    <n v="349"/>
    <n v="925.15186245999996"/>
    <n v="19.972207439000002"/>
    <n v="10.667188841"/>
    <n v="3496"/>
    <n v="131"/>
    <n v="4.1745274872999998"/>
    <n v="16.01932686"/>
    <n v="782"/>
    <n v="6.8869999999999996"/>
    <n v="-1.5176740000000001E-3"/>
    <n v="14.57286073"/>
    <n v="3472"/>
    <n v="35.056221198000003"/>
    <n v="-2.0665713640000001"/>
    <n v="13.931110565999999"/>
  </r>
  <r>
    <x v="2"/>
    <x v="21"/>
    <n v="0.44805785580000002"/>
    <n v="3382"/>
    <n v="6932.4030160000002"/>
    <n v="6582"/>
    <n v="200.06428288999999"/>
    <n v="29.394250683999999"/>
    <n v="366"/>
    <n v="251.97540984"/>
    <n v="4.3247141986999997"/>
    <n v="15.996226082"/>
    <n v="371"/>
    <n v="248.25876011"/>
    <n v="4.6895977500999999"/>
    <n v="22.886854667000001"/>
    <n v="371"/>
    <n v="929.76010782000003"/>
    <n v="21.144733803000001"/>
    <n v="10.595929206999999"/>
    <n v="3382"/>
    <n v="127"/>
    <n v="4.2768095817000003"/>
    <n v="15.846968821000001"/>
    <n v="763"/>
    <n v="6.9080000000000004"/>
    <n v="-2.1103312999999999E-2"/>
    <n v="14.699941188"/>
    <n v="3344"/>
    <n v="31.664234449999999"/>
    <n v="-4.1372307570000002"/>
    <n v="13.552017516999999"/>
  </r>
  <r>
    <x v="2"/>
    <x v="22"/>
    <n v="0.4681299719"/>
    <n v="3091"/>
    <n v="6976.911032"/>
    <n v="6303"/>
    <n v="207.77285420000001"/>
    <n v="28.987711090000001"/>
    <n v="406"/>
    <n v="255.62561575999999"/>
    <n v="4.4068566206000002"/>
    <n v="16.141641392"/>
    <n v="409"/>
    <n v="252.50611247000001"/>
    <n v="4.7793712698000004"/>
    <n v="22.547658729999998"/>
    <n v="408"/>
    <n v="948.36519608000003"/>
    <n v="17.764894253000001"/>
    <n v="10.355782444999999"/>
    <n v="3091"/>
    <n v="125"/>
    <n v="4.0772410672000001"/>
    <n v="15.569749246000001"/>
    <n v="777"/>
    <n v="6.7519999999999998"/>
    <n v="-1.7332602999999999E-2"/>
    <n v="14.768254284999999"/>
    <n v="3048"/>
    <n v="28.230118109999999"/>
    <n v="-5.9280097290000002"/>
    <n v="12.970801069"/>
  </r>
  <r>
    <x v="2"/>
    <x v="23"/>
    <n v="0.58131436660000002"/>
    <n v="3014"/>
    <n v="7187.0776377000002"/>
    <n v="6064"/>
    <n v="256.79037104000003"/>
    <n v="28.765804254999999"/>
    <n v="345"/>
    <n v="250.31594203"/>
    <n v="4.6886034111999999"/>
    <n v="16.041446100000002"/>
    <n v="346"/>
    <n v="247.89884393"/>
    <n v="5.8005786174000002"/>
    <n v="22.473515261999999"/>
    <n v="344"/>
    <n v="936.77325581000002"/>
    <n v="19.09905346"/>
    <n v="9.5555685867999998"/>
    <n v="3014"/>
    <n v="123"/>
    <n v="4.6701056453999996"/>
    <n v="15.011467646"/>
    <n v="786"/>
    <n v="6.7750000000000004"/>
    <n v="-3.4914687E-2"/>
    <n v="14.282521773999999"/>
    <n v="2974"/>
    <n v="24.885978479999999"/>
    <n v="-7.4810317990000001"/>
    <n v="12.118499387"/>
  </r>
  <r>
    <x v="2"/>
    <x v="24"/>
    <n v="0.65470379509999999"/>
    <n v="2476"/>
    <n v="7210.9850564999997"/>
    <n v="5336"/>
    <n v="260.89229573"/>
    <n v="27.162760495000001"/>
    <n v="234"/>
    <n v="255.26923077000001"/>
    <n v="5.5222358136"/>
    <n v="14.995000939000001"/>
    <n v="234"/>
    <n v="237.77777778000001"/>
    <n v="5.8666747281999996"/>
    <n v="21.304749719"/>
    <n v="234"/>
    <n v="913.28632478999998"/>
    <n v="19.145817035"/>
    <n v="8.4395928346000009"/>
    <n v="2476"/>
    <n v="119"/>
    <n v="4.7628940160999997"/>
    <n v="13.893977303"/>
    <n v="581"/>
    <n v="6.6820000000000004"/>
    <n v="-4.0411904999999998E-2"/>
    <n v="13.163849663000001"/>
    <n v="2364"/>
    <n v="21.394712351999999"/>
    <n v="-9.0846351809999994"/>
    <n v="10.765861105000001"/>
  </r>
  <r>
    <x v="2"/>
    <x v="25"/>
    <n v="0.70256025150000001"/>
    <n v="1529"/>
    <n v="7352.3021583"/>
    <n v="4884"/>
    <n v="252.72852374999999"/>
    <n v="23.775322277000001"/>
    <n v="170"/>
    <n v="251.03529412"/>
    <n v="5.3862954218999999"/>
    <n v="13.645093615"/>
    <n v="173"/>
    <n v="239.47976879000001"/>
    <n v="5.2795248923999996"/>
    <n v="18.913895308000001"/>
    <n v="173"/>
    <n v="910.28323698999998"/>
    <n v="16.843245749000001"/>
    <n v="7.5538871855999998"/>
    <n v="1529"/>
    <n v="95"/>
    <n v="4.473885041"/>
    <n v="12.184116188999999"/>
    <n v="495"/>
    <n v="6.5819999999999999"/>
    <n v="-5.3657486999999997E-2"/>
    <n v="12.176903494999999"/>
    <n v="753"/>
    <n v="19.732669323"/>
    <n v="-9.4910231009999997"/>
    <n v="9.5237957959999999"/>
  </r>
  <r>
    <x v="2"/>
    <x v="26"/>
    <n v="0.75461492299999999"/>
    <n v="210"/>
    <n v="7766.9142856999997"/>
    <n v="4451"/>
    <n v="235.40869692000001"/>
    <n v="18.160835991999999"/>
    <m/>
    <m/>
    <m/>
    <m/>
    <m/>
    <m/>
    <m/>
    <m/>
    <m/>
    <m/>
    <m/>
    <m/>
    <n v="210"/>
    <n v="49"/>
    <n v="4.3819583896000003"/>
    <n v="9.7015130454000005"/>
    <m/>
    <m/>
    <m/>
    <m/>
    <m/>
    <m/>
    <m/>
    <m/>
  </r>
  <r>
    <x v="2"/>
    <x v="27"/>
    <n v="0.93345115369999998"/>
    <m/>
    <m/>
    <n v="3799"/>
    <n v="243.96801790000001"/>
    <n v="16.136009476000002"/>
    <m/>
    <m/>
    <m/>
    <m/>
    <m/>
    <m/>
    <m/>
    <m/>
    <m/>
    <m/>
    <m/>
    <m/>
    <m/>
    <m/>
    <m/>
    <m/>
    <m/>
    <m/>
    <m/>
    <m/>
    <m/>
    <m/>
    <m/>
    <m/>
  </r>
  <r>
    <x v="2"/>
    <x v="28"/>
    <n v="0.99911965810000003"/>
    <m/>
    <m/>
    <n v="1105"/>
    <n v="281.96104976999999"/>
    <n v="15.563167420999999"/>
    <m/>
    <m/>
    <m/>
    <m/>
    <m/>
    <m/>
    <m/>
    <m/>
    <m/>
    <m/>
    <m/>
    <m/>
    <m/>
    <m/>
    <m/>
    <m/>
    <m/>
    <m/>
    <m/>
    <m/>
    <m/>
    <m/>
    <m/>
    <m/>
  </r>
  <r>
    <x v="3"/>
    <x v="1"/>
    <n v="0.29610526320000002"/>
    <n v="60"/>
    <n v="3838.6166667000002"/>
    <n v="71"/>
    <n v="-80.20985915"/>
    <n v="35.175802816999997"/>
    <m/>
    <m/>
    <m/>
    <m/>
    <m/>
    <m/>
    <m/>
    <m/>
    <m/>
    <m/>
    <m/>
    <m/>
    <n v="60"/>
    <n v="124"/>
    <n v="-0.142239437"/>
    <n v="16.673352113"/>
    <m/>
    <m/>
    <m/>
    <m/>
    <n v="58"/>
    <n v="45.863793102999999"/>
    <n v="-0.15542857099999999"/>
    <n v="11.517428571"/>
  </r>
  <r>
    <x v="3"/>
    <x v="2"/>
    <n v="0"/>
    <m/>
    <m/>
    <n v="58"/>
    <n v="-9.3012068970000001"/>
    <n v="31.687655171999999"/>
    <m/>
    <m/>
    <m/>
    <m/>
    <m/>
    <m/>
    <m/>
    <m/>
    <m/>
    <m/>
    <m/>
    <m/>
    <m/>
    <m/>
    <m/>
    <m/>
    <m/>
    <m/>
    <m/>
    <m/>
    <m/>
    <m/>
    <m/>
    <m/>
  </r>
  <r>
    <x v="3"/>
    <x v="3"/>
    <n v="6.7586206999999997E-3"/>
    <n v="69"/>
    <n v="4331.4927535999996"/>
    <n v="82"/>
    <n v="-36.06707317"/>
    <n v="31.169499999999999"/>
    <m/>
    <m/>
    <m/>
    <m/>
    <m/>
    <m/>
    <m/>
    <m/>
    <m/>
    <m/>
    <m/>
    <m/>
    <n v="69"/>
    <n v="121"/>
    <n v="1.6479999999999999"/>
    <n v="12.672317073"/>
    <m/>
    <m/>
    <m/>
    <m/>
    <n v="69"/>
    <n v="50.614492753999997"/>
    <n v="0.25818292679999999"/>
    <n v="9.4447073171000007"/>
  </r>
  <r>
    <x v="3"/>
    <x v="4"/>
    <n v="0"/>
    <n v="83"/>
    <n v="4315.2650602000003"/>
    <n v="105"/>
    <n v="-41.144476189999999"/>
    <n v="33.166561905000002"/>
    <m/>
    <m/>
    <m/>
    <m/>
    <m/>
    <m/>
    <m/>
    <m/>
    <m/>
    <m/>
    <m/>
    <m/>
    <n v="83"/>
    <n v="111"/>
    <n v="1.0105047619"/>
    <n v="14.819304762"/>
    <m/>
    <m/>
    <m/>
    <m/>
    <n v="82"/>
    <n v="36.236585366"/>
    <n v="0.21671428570000001"/>
    <n v="11.884380952000001"/>
  </r>
  <r>
    <x v="3"/>
    <x v="5"/>
    <n v="0.11276150629999999"/>
    <n v="115"/>
    <n v="4746.6956522"/>
    <n v="153"/>
    <n v="-38.382026140000001"/>
    <n v="33.436522875999998"/>
    <m/>
    <m/>
    <m/>
    <m/>
    <m/>
    <m/>
    <m/>
    <m/>
    <m/>
    <m/>
    <m/>
    <m/>
    <n v="115"/>
    <n v="104"/>
    <n v="0.32109803920000002"/>
    <n v="16.524549019999998"/>
    <m/>
    <m/>
    <m/>
    <m/>
    <n v="115"/>
    <n v="39.78"/>
    <n v="0.14305882349999999"/>
    <n v="13.892535948000001"/>
  </r>
  <r>
    <x v="3"/>
    <x v="6"/>
    <n v="8.4670329700000005E-2"/>
    <n v="214"/>
    <n v="5012.3224299000003"/>
    <n v="258"/>
    <n v="21.40255814"/>
    <n v="32.331879845000003"/>
    <m/>
    <m/>
    <m/>
    <m/>
    <m/>
    <m/>
    <m/>
    <m/>
    <m/>
    <m/>
    <m/>
    <m/>
    <n v="214"/>
    <n v="108"/>
    <n v="-5.9988371999999998E-2"/>
    <n v="14.018356589"/>
    <m/>
    <m/>
    <m/>
    <m/>
    <n v="210"/>
    <n v="41.247142857"/>
    <n v="0.1140980392"/>
    <n v="11.798489412"/>
  </r>
  <r>
    <x v="3"/>
    <x v="7"/>
    <n v="0.2167268041"/>
    <n v="173"/>
    <n v="4974.6936415999999"/>
    <n v="276"/>
    <n v="4.7880434782999997"/>
    <n v="32.154684783"/>
    <m/>
    <m/>
    <m/>
    <m/>
    <m/>
    <m/>
    <m/>
    <m/>
    <m/>
    <m/>
    <m/>
    <m/>
    <n v="173"/>
    <n v="119"/>
    <n v="0.55335144930000002"/>
    <n v="15.934974638"/>
    <m/>
    <m/>
    <m/>
    <m/>
    <n v="167"/>
    <n v="40.710778443000002"/>
    <n v="8.4307407400000006E-2"/>
    <n v="13.84071"/>
  </r>
  <r>
    <x v="3"/>
    <x v="8"/>
    <n v="0.32906158359999998"/>
    <n v="158"/>
    <n v="5099.3481013000001"/>
    <n v="238"/>
    <n v="18.594915965999999"/>
    <n v="32.772285713999999"/>
    <m/>
    <m/>
    <m/>
    <m/>
    <m/>
    <m/>
    <m/>
    <m/>
    <m/>
    <m/>
    <m/>
    <m/>
    <n v="158"/>
    <n v="115"/>
    <n v="0.30218067230000001"/>
    <n v="15.917928570999999"/>
    <m/>
    <m/>
    <m/>
    <m/>
    <n v="157"/>
    <n v="38.566878981000002"/>
    <n v="4.5982978700000003E-2"/>
    <n v="13.781302978999999"/>
  </r>
  <r>
    <x v="3"/>
    <x v="9"/>
    <n v="0.16424731179999999"/>
    <n v="232"/>
    <n v="5202.0301724000001"/>
    <n v="294"/>
    <n v="64.362448979999996"/>
    <n v="35.262673468999999"/>
    <m/>
    <m/>
    <m/>
    <m/>
    <m/>
    <m/>
    <m/>
    <m/>
    <m/>
    <m/>
    <m/>
    <m/>
    <n v="232"/>
    <n v="112"/>
    <n v="0.11916666670000001"/>
    <n v="17.977251701"/>
    <m/>
    <m/>
    <m/>
    <m/>
    <n v="224"/>
    <n v="35.387053571000003"/>
    <n v="-0.12749655200000001"/>
    <n v="15.880730345"/>
  </r>
  <r>
    <x v="3"/>
    <x v="10"/>
    <n v="0.13190697670000001"/>
    <n v="216"/>
    <n v="5256.0324074"/>
    <n v="308"/>
    <n v="23.052499999999998"/>
    <n v="35.146837662000003"/>
    <m/>
    <m/>
    <m/>
    <m/>
    <m/>
    <m/>
    <m/>
    <m/>
    <m/>
    <m/>
    <m/>
    <m/>
    <n v="216"/>
    <n v="100"/>
    <n v="0.51880519479999998"/>
    <n v="18.559272727"/>
    <m/>
    <m/>
    <m/>
    <m/>
    <n v="209"/>
    <n v="34.035406698999999"/>
    <n v="-0.37318627500000001"/>
    <n v="16.342174183000001"/>
  </r>
  <r>
    <x v="3"/>
    <x v="11"/>
    <n v="3.8793418599999997E-2"/>
    <n v="233"/>
    <n v="5135.4592275000005"/>
    <n v="363"/>
    <n v="131.89573003000001"/>
    <n v="32.176371901000003"/>
    <m/>
    <m/>
    <m/>
    <m/>
    <m/>
    <m/>
    <m/>
    <m/>
    <m/>
    <m/>
    <m/>
    <m/>
    <n v="233"/>
    <n v="106"/>
    <n v="3.3073774105"/>
    <n v="16.844473828999998"/>
    <m/>
    <m/>
    <m/>
    <m/>
    <n v="227"/>
    <n v="34.343171806000001"/>
    <n v="0.15074860339999999"/>
    <n v="15.151652235"/>
  </r>
  <r>
    <x v="3"/>
    <x v="12"/>
    <n v="7.8068181799999997E-2"/>
    <n v="284"/>
    <n v="5093.1549296000003"/>
    <n v="450"/>
    <n v="142.31364443999999"/>
    <n v="31.965148889000002"/>
    <m/>
    <m/>
    <m/>
    <m/>
    <m/>
    <m/>
    <m/>
    <m/>
    <m/>
    <m/>
    <m/>
    <m/>
    <n v="284"/>
    <n v="114"/>
    <n v="3.3788466666999999"/>
    <n v="16.032031110999998"/>
    <m/>
    <m/>
    <m/>
    <m/>
    <n v="279"/>
    <n v="35.067741935000001"/>
    <n v="-0.38379775300000002"/>
    <n v="14.463553257999999"/>
  </r>
  <r>
    <x v="3"/>
    <x v="13"/>
    <n v="0.1398798799"/>
    <n v="313"/>
    <n v="5143.7316294000002"/>
    <n v="494"/>
    <n v="170.84489879"/>
    <n v="31.858777327999999"/>
    <m/>
    <m/>
    <m/>
    <m/>
    <m/>
    <m/>
    <m/>
    <m/>
    <m/>
    <m/>
    <m/>
    <m/>
    <n v="313"/>
    <n v="112"/>
    <n v="2.7105273834000001"/>
    <n v="15.503395537999999"/>
    <m/>
    <m/>
    <m/>
    <m/>
    <n v="310"/>
    <n v="39.116774194000001"/>
    <n v="-8.2036584999999995E-2"/>
    <n v="13.831108537"/>
  </r>
  <r>
    <x v="3"/>
    <x v="14"/>
    <n v="8.9668587899999999E-2"/>
    <n v="366"/>
    <n v="5061.0382514000003"/>
    <n v="502"/>
    <n v="169.86862550000001"/>
    <n v="33.272960159"/>
    <m/>
    <m/>
    <m/>
    <m/>
    <m/>
    <m/>
    <m/>
    <m/>
    <m/>
    <m/>
    <m/>
    <m/>
    <n v="366"/>
    <n v="105"/>
    <n v="3.0796434263000001"/>
    <n v="15.647099602000001"/>
    <m/>
    <m/>
    <m/>
    <m/>
    <n v="357"/>
    <n v="33.010644257999999"/>
    <n v="0.37363838379999997"/>
    <n v="14.609083635999999"/>
  </r>
  <r>
    <x v="3"/>
    <x v="15"/>
    <n v="5.6963434E-2"/>
    <n v="291"/>
    <n v="4988.2474227000002"/>
    <n v="448"/>
    <n v="99.229620535999999"/>
    <n v="30.825435268"/>
    <m/>
    <m/>
    <m/>
    <m/>
    <m/>
    <m/>
    <m/>
    <m/>
    <m/>
    <m/>
    <m/>
    <m/>
    <n v="291"/>
    <n v="108"/>
    <n v="2.2272276785999998"/>
    <n v="14.4021875"/>
    <m/>
    <m/>
    <m/>
    <m/>
    <n v="285"/>
    <n v="35.875438596000002"/>
    <n v="0.53247706419999996"/>
    <n v="13.258632110000001"/>
  </r>
  <r>
    <x v="3"/>
    <x v="16"/>
    <n v="0.1386102719"/>
    <n v="310"/>
    <n v="5303.1935483999996"/>
    <n v="450"/>
    <n v="168.32682222"/>
    <n v="31.752873333"/>
    <m/>
    <m/>
    <m/>
    <m/>
    <m/>
    <m/>
    <m/>
    <m/>
    <m/>
    <m/>
    <m/>
    <m/>
    <n v="310"/>
    <n v="111"/>
    <n v="3.3064244444000002"/>
    <n v="14.931315555999999"/>
    <m/>
    <m/>
    <m/>
    <m/>
    <n v="307"/>
    <n v="35.705537458999999"/>
    <n v="0.58230405409999997"/>
    <n v="13.698053604"/>
  </r>
  <r>
    <x v="3"/>
    <x v="17"/>
    <n v="0.1809177592"/>
    <n v="376"/>
    <n v="5290.6090426000001"/>
    <n v="592"/>
    <n v="248.58609797"/>
    <n v="32.015268581000001"/>
    <m/>
    <m/>
    <m/>
    <m/>
    <m/>
    <m/>
    <m/>
    <m/>
    <m/>
    <m/>
    <m/>
    <m/>
    <n v="376"/>
    <n v="127"/>
    <n v="4.5933462837999999"/>
    <n v="15.160018580999999"/>
    <m/>
    <m/>
    <m/>
    <m/>
    <n v="370"/>
    <n v="35.477297297"/>
    <n v="0.92808888889999996"/>
    <n v="13.705297607"/>
  </r>
  <r>
    <x v="3"/>
    <x v="18"/>
    <n v="0.18238482380000001"/>
    <n v="317"/>
    <n v="5111.9779179999996"/>
    <n v="475"/>
    <n v="169.75720000000001"/>
    <n v="30.640618947"/>
    <m/>
    <m/>
    <m/>
    <m/>
    <m/>
    <m/>
    <m/>
    <m/>
    <m/>
    <m/>
    <m/>
    <m/>
    <n v="317"/>
    <n v="122"/>
    <n v="3.4634493671"/>
    <n v="13.875563291000001"/>
    <m/>
    <m/>
    <m/>
    <m/>
    <n v="310"/>
    <n v="33.786451612999997"/>
    <n v="0.94440899359999997"/>
    <n v="11.949211991"/>
  </r>
  <r>
    <x v="3"/>
    <x v="19"/>
    <n v="0.2199676898"/>
    <n v="252"/>
    <n v="4948.5674602999998"/>
    <n v="391"/>
    <n v="127.7542711"/>
    <n v="28.161526854000002"/>
    <m/>
    <m/>
    <m/>
    <m/>
    <m/>
    <m/>
    <m/>
    <m/>
    <m/>
    <m/>
    <m/>
    <m/>
    <n v="252"/>
    <n v="123"/>
    <n v="2.0545435897000002"/>
    <n v="12.711464103000001"/>
    <m/>
    <m/>
    <m/>
    <m/>
    <n v="243"/>
    <n v="35.266255143999999"/>
    <n v="1.3534935065"/>
    <n v="10.574001299000001"/>
  </r>
  <r>
    <x v="3"/>
    <x v="20"/>
    <n v="5.5888501700000003E-2"/>
    <n v="198"/>
    <n v="4932.2373736999998"/>
    <n v="369"/>
    <n v="124.77097560999999"/>
    <n v="23.118983740000001"/>
    <m/>
    <m/>
    <m/>
    <m/>
    <m/>
    <m/>
    <m/>
    <m/>
    <m/>
    <m/>
    <m/>
    <m/>
    <n v="198"/>
    <n v="127"/>
    <n v="1.7110216802"/>
    <n v="9.7669457995000002"/>
    <m/>
    <m/>
    <m/>
    <m/>
    <n v="196"/>
    <n v="30.866326530999999"/>
    <n v="0.81489750689999996"/>
    <n v="8.2216889197"/>
  </r>
  <r>
    <x v="3"/>
    <x v="21"/>
    <n v="9.7798833799999998E-2"/>
    <n v="212"/>
    <n v="4991.7311320999997"/>
    <n v="472"/>
    <n v="128.43561441"/>
    <n v="20.832158897999999"/>
    <m/>
    <m/>
    <m/>
    <m/>
    <m/>
    <m/>
    <m/>
    <m/>
    <m/>
    <m/>
    <m/>
    <m/>
    <n v="212"/>
    <n v="117"/>
    <n v="2.4060423729"/>
    <n v="8.5309046609999992"/>
    <m/>
    <m/>
    <m/>
    <m/>
    <n v="205"/>
    <n v="28.634146341000001"/>
    <n v="1.4108742000000001E-2"/>
    <n v="7.331073774"/>
  </r>
  <r>
    <x v="3"/>
    <x v="22"/>
    <n v="0.19632013200000001"/>
    <n v="200"/>
    <n v="5278.375"/>
    <n v="402"/>
    <n v="153.31330846"/>
    <n v="22.922514925000002"/>
    <m/>
    <m/>
    <m/>
    <m/>
    <m/>
    <m/>
    <m/>
    <m/>
    <m/>
    <m/>
    <m/>
    <m/>
    <n v="200"/>
    <n v="112"/>
    <n v="2.3435025"/>
    <n v="9.6374999999999993"/>
    <m/>
    <m/>
    <m/>
    <m/>
    <n v="194"/>
    <n v="29.166494844999999"/>
    <n v="-0.846741772"/>
    <n v="7.6243108861"/>
  </r>
  <r>
    <x v="3"/>
    <x v="23"/>
    <n v="5.2224168100000003E-2"/>
    <n v="188"/>
    <n v="5214.1755319000004"/>
    <n v="357"/>
    <n v="121.90159663999999"/>
    <n v="22.004478991999999"/>
    <m/>
    <m/>
    <m/>
    <m/>
    <m/>
    <m/>
    <m/>
    <m/>
    <m/>
    <m/>
    <m/>
    <m/>
    <n v="188"/>
    <n v="105"/>
    <n v="1.6688655461999999"/>
    <n v="8.6170728290999996"/>
    <m/>
    <m/>
    <m/>
    <m/>
    <n v="174"/>
    <n v="25.163218391000001"/>
    <n v="-1.459578348"/>
    <n v="6.3617811966"/>
  </r>
  <r>
    <x v="3"/>
    <x v="24"/>
    <n v="4.1443850300000001E-2"/>
    <n v="159"/>
    <n v="5044.2389936999998"/>
    <n v="365"/>
    <n v="118.988"/>
    <n v="18.265394521000001"/>
    <m/>
    <m/>
    <m/>
    <m/>
    <m/>
    <m/>
    <m/>
    <m/>
    <m/>
    <m/>
    <m/>
    <m/>
    <n v="159"/>
    <n v="100"/>
    <n v="1.6723479452000001"/>
    <n v="6.9985534246999999"/>
    <m/>
    <m/>
    <m/>
    <m/>
    <n v="155"/>
    <n v="17.340645161000001"/>
    <n v="-1.7288060940000001"/>
    <n v="5.4790795014000002"/>
  </r>
  <r>
    <x v="3"/>
    <x v="25"/>
    <n v="4.7354497400000001E-2"/>
    <n v="60"/>
    <n v="4839.05"/>
    <n v="207"/>
    <n v="51.614347825999999"/>
    <n v="13.550884057999999"/>
    <m/>
    <m/>
    <m/>
    <m/>
    <m/>
    <m/>
    <m/>
    <m/>
    <m/>
    <m/>
    <m/>
    <m/>
    <n v="60"/>
    <n v="75"/>
    <n v="1.3836086957"/>
    <n v="5.1451835748999999"/>
    <m/>
    <m/>
    <m/>
    <m/>
    <m/>
    <m/>
    <m/>
    <m/>
  </r>
  <r>
    <x v="3"/>
    <x v="26"/>
    <n v="6.2953846199999997E-2"/>
    <m/>
    <m/>
    <n v="182"/>
    <n v="143.93582418"/>
    <n v="11.247626373999999"/>
    <m/>
    <m/>
    <m/>
    <m/>
    <m/>
    <m/>
    <m/>
    <m/>
    <m/>
    <m/>
    <m/>
    <m/>
    <m/>
    <m/>
    <m/>
    <m/>
    <m/>
    <m/>
    <m/>
    <m/>
    <m/>
    <m/>
    <m/>
    <m/>
  </r>
  <r>
    <x v="3"/>
    <x v="27"/>
    <n v="1.7420634899999999E-2"/>
    <m/>
    <m/>
    <n v="150"/>
    <n v="101.95806666999999"/>
    <n v="9.4526666667000008"/>
    <m/>
    <m/>
    <m/>
    <m/>
    <m/>
    <m/>
    <m/>
    <m/>
    <m/>
    <m/>
    <m/>
    <m/>
    <m/>
    <m/>
    <m/>
    <m/>
    <m/>
    <m/>
    <m/>
    <m/>
    <m/>
    <m/>
    <m/>
    <m/>
  </r>
  <r>
    <x v="3"/>
    <x v="28"/>
    <n v="0.33200000000000002"/>
    <m/>
    <m/>
    <n v="52"/>
    <n v="97.483653845999996"/>
    <n v="9.2711538462000007"/>
    <m/>
    <m/>
    <m/>
    <m/>
    <m/>
    <m/>
    <m/>
    <m/>
    <m/>
    <m/>
    <m/>
    <m/>
    <m/>
    <m/>
    <m/>
    <m/>
    <m/>
    <m/>
    <m/>
    <m/>
    <m/>
    <m/>
    <m/>
    <m/>
  </r>
  <r>
    <x v="4"/>
    <x v="0"/>
    <n v="3.9444444400000001E-2"/>
    <n v="146"/>
    <n v="3291.1849314999999"/>
    <n v="166"/>
    <n v="-28.924036139999998"/>
    <n v="33.898698795000001"/>
    <m/>
    <m/>
    <m/>
    <m/>
    <m/>
    <m/>
    <m/>
    <m/>
    <m/>
    <m/>
    <m/>
    <m/>
    <n v="146"/>
    <n v="93"/>
    <n v="-1.380385542"/>
    <n v="18.557716867"/>
    <m/>
    <m/>
    <m/>
    <m/>
    <n v="146"/>
    <n v="40.930821917999999"/>
    <n v="0.34378915659999998"/>
    <n v="15.461734939999999"/>
  </r>
  <r>
    <x v="4"/>
    <x v="1"/>
    <n v="3.3809523799999998E-2"/>
    <n v="177"/>
    <n v="3130.5423728999999"/>
    <n v="194"/>
    <n v="-77.605257730000005"/>
    <n v="33.070871134000001"/>
    <m/>
    <m/>
    <m/>
    <m/>
    <m/>
    <m/>
    <m/>
    <m/>
    <m/>
    <m/>
    <m/>
    <m/>
    <n v="177"/>
    <n v="111"/>
    <n v="0.40580412370000002"/>
    <n v="18.029819587999999"/>
    <m/>
    <m/>
    <m/>
    <m/>
    <n v="177"/>
    <n v="33.879661016999997"/>
    <n v="-0.24614659699999999"/>
    <n v="15.541727749"/>
  </r>
  <r>
    <x v="4"/>
    <x v="2"/>
    <n v="0"/>
    <n v="126"/>
    <n v="3246.7301587000002"/>
    <n v="151"/>
    <n v="0.83788079469999999"/>
    <n v="30.008655629"/>
    <m/>
    <m/>
    <m/>
    <m/>
    <m/>
    <m/>
    <m/>
    <m/>
    <m/>
    <m/>
    <m/>
    <m/>
    <n v="126"/>
    <n v="110"/>
    <n v="0.97837086090000003"/>
    <n v="14.986046357999999"/>
    <m/>
    <m/>
    <m/>
    <m/>
    <n v="125"/>
    <n v="31.732800000000001"/>
    <n v="-1.8836735E-2"/>
    <n v="13.118554422000001"/>
  </r>
  <r>
    <x v="4"/>
    <x v="3"/>
    <n v="5.5151515200000001E-2"/>
    <n v="100"/>
    <n v="3522.76"/>
    <n v="126"/>
    <n v="-107.80158729999999"/>
    <n v="31.903674602999999"/>
    <m/>
    <m/>
    <m/>
    <m/>
    <m/>
    <m/>
    <m/>
    <m/>
    <m/>
    <m/>
    <m/>
    <m/>
    <n v="100"/>
    <n v="102"/>
    <n v="1.1756984127000001"/>
    <n v="15.728722222"/>
    <m/>
    <m/>
    <m/>
    <m/>
    <n v="99"/>
    <n v="39.583838384000003"/>
    <n v="0.66800000000000004"/>
    <n v="13.844239999999999"/>
  </r>
  <r>
    <x v="4"/>
    <x v="4"/>
    <n v="4.8599221800000002E-2"/>
    <n v="125"/>
    <n v="3730.76"/>
    <n v="163"/>
    <n v="-69.821104289999994"/>
    <n v="32.821490797999999"/>
    <m/>
    <m/>
    <m/>
    <m/>
    <m/>
    <m/>
    <m/>
    <m/>
    <m/>
    <m/>
    <m/>
    <m/>
    <n v="125"/>
    <n v="89"/>
    <n v="1.8787546012"/>
    <n v="17.340699387000001"/>
    <m/>
    <m/>
    <m/>
    <m/>
    <n v="121"/>
    <n v="34.129752066000002"/>
    <n v="1.14785"/>
    <n v="16.180106250000001"/>
  </r>
  <r>
    <x v="4"/>
    <x v="5"/>
    <n v="4.5151515199999999E-2"/>
    <n v="159"/>
    <n v="3713.4276730000001"/>
    <n v="229"/>
    <n v="-38.450130999999999"/>
    <n v="31.753519651000001"/>
    <m/>
    <m/>
    <m/>
    <m/>
    <m/>
    <m/>
    <m/>
    <m/>
    <m/>
    <m/>
    <m/>
    <m/>
    <n v="159"/>
    <n v="100"/>
    <n v="1.0086550218000001"/>
    <n v="17.564340610999999"/>
    <m/>
    <m/>
    <m/>
    <m/>
    <n v="158"/>
    <n v="34.358860759000002"/>
    <n v="1.4579730942"/>
    <n v="16.243587443999999"/>
  </r>
  <r>
    <x v="4"/>
    <x v="6"/>
    <n v="8.0573065900000004E-2"/>
    <n v="113"/>
    <n v="3333.6725664000001"/>
    <n v="185"/>
    <n v="20.456810811"/>
    <n v="25.280632432000001"/>
    <m/>
    <m/>
    <m/>
    <m/>
    <m/>
    <m/>
    <m/>
    <m/>
    <m/>
    <m/>
    <m/>
    <m/>
    <n v="113"/>
    <n v="108"/>
    <n v="0.65377837839999997"/>
    <n v="12.708708108"/>
    <m/>
    <m/>
    <m/>
    <m/>
    <n v="112"/>
    <n v="30.769642857000001"/>
    <n v="1.2004010989"/>
    <n v="9.9642923076999992"/>
  </r>
  <r>
    <x v="4"/>
    <x v="7"/>
    <n v="0.36309148260000002"/>
    <n v="88"/>
    <n v="3999.7386363999999"/>
    <n v="246"/>
    <n v="26.548170731999999"/>
    <n v="27.912056911000001"/>
    <m/>
    <m/>
    <m/>
    <m/>
    <m/>
    <m/>
    <m/>
    <m/>
    <m/>
    <m/>
    <m/>
    <m/>
    <n v="88"/>
    <n v="112"/>
    <n v="2.3827520325"/>
    <n v="16.444268293"/>
    <m/>
    <m/>
    <m/>
    <m/>
    <n v="83"/>
    <n v="34.385542168999997"/>
    <n v="1.8785204918"/>
    <n v="13.247213114999999"/>
  </r>
  <r>
    <x v="4"/>
    <x v="8"/>
    <n v="1.3247881356"/>
    <n v="74"/>
    <n v="4682.6081081000002"/>
    <n v="154"/>
    <n v="-11.75097403"/>
    <n v="32.599168831"/>
    <m/>
    <m/>
    <m/>
    <m/>
    <m/>
    <m/>
    <m/>
    <m/>
    <m/>
    <m/>
    <m/>
    <m/>
    <n v="74"/>
    <n v="129"/>
    <n v="2.5676363636000001"/>
    <n v="18.007694805"/>
    <m/>
    <m/>
    <m/>
    <m/>
    <n v="71"/>
    <n v="36.916901408000001"/>
    <n v="1.4901351351000001"/>
    <n v="16.642677027000001"/>
  </r>
  <r>
    <x v="4"/>
    <x v="9"/>
    <n v="0.52356164380000003"/>
    <n v="99"/>
    <n v="4655.7979797999997"/>
    <n v="139"/>
    <n v="78.887338129"/>
    <n v="35.565899281"/>
    <m/>
    <m/>
    <m/>
    <m/>
    <m/>
    <m/>
    <m/>
    <m/>
    <m/>
    <m/>
    <m/>
    <m/>
    <n v="99"/>
    <n v="107"/>
    <n v="2.7150575539999999"/>
    <n v="19.891417266000001"/>
    <m/>
    <m/>
    <m/>
    <m/>
    <n v="95"/>
    <n v="39.222105263000003"/>
    <n v="2.8333722628000002"/>
    <n v="18.106610219"/>
  </r>
  <r>
    <x v="4"/>
    <x v="10"/>
    <n v="0.1950184502"/>
    <n v="85"/>
    <n v="4359.1882353000001"/>
    <n v="146"/>
    <n v="-5.6947260269999997"/>
    <n v="28.913678082000001"/>
    <m/>
    <m/>
    <m/>
    <m/>
    <m/>
    <m/>
    <m/>
    <m/>
    <m/>
    <m/>
    <m/>
    <m/>
    <n v="85"/>
    <n v="114"/>
    <n v="2.1125068492999999"/>
    <n v="14.879321918"/>
    <m/>
    <m/>
    <m/>
    <m/>
    <n v="83"/>
    <n v="45.977108434000002"/>
    <n v="1.7105416667"/>
    <n v="13.66139375"/>
  </r>
  <r>
    <x v="4"/>
    <x v="11"/>
    <n v="0.55390313390000001"/>
    <n v="127"/>
    <n v="4581.3858268000004"/>
    <n v="200"/>
    <n v="133.73855"/>
    <n v="32.324964999999999"/>
    <m/>
    <m/>
    <m/>
    <m/>
    <m/>
    <m/>
    <m/>
    <m/>
    <m/>
    <m/>
    <m/>
    <m/>
    <n v="127"/>
    <n v="124"/>
    <n v="4.3797487436999996"/>
    <n v="17.310788944999999"/>
    <m/>
    <m/>
    <m/>
    <m/>
    <n v="126"/>
    <n v="48.872222221999998"/>
    <n v="2.2739292929000001"/>
    <n v="15.787292424"/>
  </r>
  <r>
    <x v="4"/>
    <x v="12"/>
    <n v="0.68787878790000001"/>
    <n v="118"/>
    <n v="4899.2288135999997"/>
    <n v="211"/>
    <n v="221.04184834"/>
    <n v="29.473890995000001"/>
    <m/>
    <m/>
    <m/>
    <m/>
    <m/>
    <m/>
    <m/>
    <m/>
    <m/>
    <m/>
    <m/>
    <m/>
    <n v="118"/>
    <n v="108"/>
    <n v="3.6120096618000002"/>
    <n v="14.847285024"/>
    <m/>
    <m/>
    <m/>
    <m/>
    <n v="117"/>
    <n v="53.618803419000002"/>
    <n v="2.1190533981000002"/>
    <n v="13.031739805999999"/>
  </r>
  <r>
    <x v="4"/>
    <x v="13"/>
    <n v="0.67638436479999997"/>
    <n v="115"/>
    <n v="4667.1304348000003"/>
    <n v="180"/>
    <n v="177.64833333000001"/>
    <n v="30.007505556000002"/>
    <m/>
    <m/>
    <m/>
    <m/>
    <m/>
    <m/>
    <m/>
    <m/>
    <m/>
    <m/>
    <m/>
    <m/>
    <n v="115"/>
    <n v="109"/>
    <n v="3.8176277777999998"/>
    <n v="14.74395"/>
    <m/>
    <m/>
    <m/>
    <m/>
    <n v="112"/>
    <n v="43.988392857000001"/>
    <n v="2.0064245810000001"/>
    <n v="13.992903352000001"/>
  </r>
  <r>
    <x v="4"/>
    <x v="14"/>
    <n v="0.30095444690000001"/>
    <n v="192"/>
    <n v="4236.5260417"/>
    <n v="258"/>
    <n v="123.37930233"/>
    <n v="28.654329456999999"/>
    <m/>
    <m/>
    <m/>
    <m/>
    <m/>
    <m/>
    <m/>
    <m/>
    <m/>
    <m/>
    <m/>
    <m/>
    <n v="192"/>
    <n v="118"/>
    <n v="3.1968914729"/>
    <n v="13.095643410999999"/>
    <m/>
    <m/>
    <m/>
    <m/>
    <n v="191"/>
    <n v="37.098952879999999"/>
    <n v="1.3470817121000001"/>
    <n v="12.518841245000001"/>
  </r>
  <r>
    <x v="4"/>
    <x v="15"/>
    <n v="0.20877755510000001"/>
    <n v="153"/>
    <n v="4497.0065359"/>
    <n v="220"/>
    <n v="102.65186364"/>
    <n v="30.761245455000001"/>
    <m/>
    <m/>
    <m/>
    <m/>
    <m/>
    <m/>
    <m/>
    <m/>
    <m/>
    <m/>
    <m/>
    <m/>
    <n v="153"/>
    <n v="102"/>
    <n v="3.6883363635999999"/>
    <n v="14.076140908999999"/>
    <m/>
    <m/>
    <m/>
    <m/>
    <n v="147"/>
    <n v="34.997959184000003"/>
    <n v="1.7237345972"/>
    <n v="13.723915165999999"/>
  </r>
  <r>
    <x v="4"/>
    <x v="16"/>
    <n v="0.22330729169999999"/>
    <n v="140"/>
    <n v="4727.2"/>
    <n v="196"/>
    <n v="145.89780612000001"/>
    <n v="29.925852040999999"/>
    <m/>
    <m/>
    <m/>
    <m/>
    <m/>
    <m/>
    <m/>
    <m/>
    <m/>
    <m/>
    <m/>
    <m/>
    <n v="140"/>
    <n v="115"/>
    <n v="3.9004307692000002"/>
    <n v="12.900579487"/>
    <m/>
    <m/>
    <m/>
    <m/>
    <n v="135"/>
    <n v="42.571111111"/>
    <n v="1.7488385417000001"/>
    <n v="12.378890625"/>
  </r>
  <r>
    <x v="4"/>
    <x v="17"/>
    <n v="0.76556008149999999"/>
    <n v="279"/>
    <n v="4781.9964158000002"/>
    <n v="365"/>
    <n v="252.33279451999999"/>
    <n v="34.059772602999999"/>
    <m/>
    <m/>
    <m/>
    <m/>
    <m/>
    <m/>
    <m/>
    <m/>
    <m/>
    <m/>
    <m/>
    <m/>
    <n v="279"/>
    <n v="128"/>
    <n v="5.7476958904000002"/>
    <n v="15.237189041000001"/>
    <m/>
    <m/>
    <m/>
    <m/>
    <n v="271"/>
    <n v="42.040959409999999"/>
    <n v="2.2711385042000001"/>
    <n v="14.249941273999999"/>
  </r>
  <r>
    <x v="4"/>
    <x v="18"/>
    <n v="0.44881188119999998"/>
    <n v="236"/>
    <n v="4760.6991525000003"/>
    <n v="361"/>
    <n v="169.99116343"/>
    <n v="30.310279778000002"/>
    <m/>
    <m/>
    <m/>
    <m/>
    <m/>
    <m/>
    <m/>
    <m/>
    <m/>
    <m/>
    <m/>
    <m/>
    <n v="236"/>
    <n v="133"/>
    <n v="4.3109916897999998"/>
    <n v="12.868867035999999"/>
    <m/>
    <m/>
    <m/>
    <m/>
    <n v="229"/>
    <n v="44.941484715999998"/>
    <n v="1.9778089887999999"/>
    <n v="11.430142697000001"/>
  </r>
  <r>
    <x v="4"/>
    <x v="19"/>
    <n v="0.46207436400000002"/>
    <n v="190"/>
    <n v="4319.3736841999998"/>
    <n v="273"/>
    <n v="172.31498167999999"/>
    <n v="26.928597069999999"/>
    <m/>
    <m/>
    <m/>
    <m/>
    <m/>
    <m/>
    <m/>
    <m/>
    <m/>
    <m/>
    <m/>
    <m/>
    <n v="190"/>
    <n v="127"/>
    <n v="3.0258897059000001"/>
    <n v="10.296639706000001"/>
    <m/>
    <m/>
    <m/>
    <m/>
    <n v="182"/>
    <n v="37.924175824000002"/>
    <n v="2.2296159696000002"/>
    <n v="9.1715752851999994"/>
  </r>
  <r>
    <x v="4"/>
    <x v="20"/>
    <n v="0.29357320100000001"/>
    <n v="126"/>
    <n v="4198.6428570999997"/>
    <n v="206"/>
    <n v="204.95611650000001"/>
    <n v="25.259451456000001"/>
    <m/>
    <m/>
    <m/>
    <m/>
    <m/>
    <m/>
    <m/>
    <m/>
    <m/>
    <m/>
    <m/>
    <m/>
    <n v="126"/>
    <n v="132"/>
    <n v="3.2002912620999999"/>
    <n v="9.9489417475999993"/>
    <m/>
    <m/>
    <m/>
    <m/>
    <n v="121"/>
    <n v="38.925619834999999"/>
    <n v="1.3661034483000001"/>
    <n v="8.6192842365000004"/>
  </r>
  <r>
    <x v="4"/>
    <x v="21"/>
    <n v="0.45784584979999998"/>
    <n v="165"/>
    <n v="4753.1030302999998"/>
    <n v="323"/>
    <n v="234.24195046"/>
    <n v="23.804297214000002"/>
    <m/>
    <m/>
    <m/>
    <m/>
    <m/>
    <m/>
    <m/>
    <m/>
    <m/>
    <m/>
    <m/>
    <m/>
    <n v="165"/>
    <n v="122"/>
    <n v="4.1923065015000001"/>
    <n v="9.3603095975000006"/>
    <m/>
    <m/>
    <m/>
    <m/>
    <n v="160"/>
    <n v="33.361249999999998"/>
    <n v="1.113672956"/>
    <n v="8.9887440252000008"/>
  </r>
  <r>
    <x v="4"/>
    <x v="22"/>
    <n v="0.31016460909999999"/>
    <n v="176"/>
    <n v="4411.3295454999998"/>
    <n v="329"/>
    <n v="188.51413374000001"/>
    <n v="22.643495440999999"/>
    <m/>
    <m/>
    <m/>
    <m/>
    <m/>
    <m/>
    <m/>
    <m/>
    <m/>
    <m/>
    <m/>
    <m/>
    <n v="176"/>
    <n v="121"/>
    <n v="3.2324528875"/>
    <n v="8.3340577507999996"/>
    <m/>
    <m/>
    <m/>
    <m/>
    <n v="170"/>
    <n v="25.317058824"/>
    <n v="0.1368173375"/>
    <n v="7.6431417957000001"/>
  </r>
  <r>
    <x v="4"/>
    <x v="23"/>
    <n v="0.34516898610000002"/>
    <n v="122"/>
    <n v="5047.2540983999997"/>
    <n v="235"/>
    <n v="224.55463829999999"/>
    <n v="21.757987234000002"/>
    <m/>
    <m/>
    <m/>
    <m/>
    <m/>
    <m/>
    <m/>
    <m/>
    <m/>
    <m/>
    <m/>
    <m/>
    <n v="122"/>
    <n v="106"/>
    <n v="2.9534017094"/>
    <n v="8.2559829059999998"/>
    <m/>
    <m/>
    <m/>
    <m/>
    <n v="104"/>
    <n v="24.115384615"/>
    <n v="-0.30192173900000002"/>
    <n v="6.4712691303999996"/>
  </r>
  <r>
    <x v="4"/>
    <x v="24"/>
    <n v="0.52201814059999996"/>
    <n v="104"/>
    <n v="4913.6826922999999"/>
    <n v="330"/>
    <n v="291.49651514999999"/>
    <n v="20.333975758000001"/>
    <m/>
    <m/>
    <m/>
    <m/>
    <m/>
    <m/>
    <m/>
    <m/>
    <m/>
    <m/>
    <m/>
    <m/>
    <n v="104"/>
    <n v="92"/>
    <n v="3.7654727273000002"/>
    <n v="8.8847787879000002"/>
    <m/>
    <m/>
    <m/>
    <m/>
    <n v="102"/>
    <n v="19.818627451000001"/>
    <n v="-0.48721036600000001"/>
    <n v="7.9133109756"/>
  </r>
  <r>
    <x v="4"/>
    <x v="25"/>
    <n v="0.45616621979999999"/>
    <n v="60"/>
    <n v="4425.2666667000003"/>
    <n v="273"/>
    <n v="208.02472527"/>
    <n v="14.803194139"/>
    <m/>
    <m/>
    <m/>
    <m/>
    <m/>
    <m/>
    <m/>
    <m/>
    <m/>
    <m/>
    <m/>
    <m/>
    <n v="60"/>
    <n v="96"/>
    <n v="3.7415457875000002"/>
    <n v="5.9172783882999997"/>
    <m/>
    <m/>
    <m/>
    <m/>
    <m/>
    <m/>
    <m/>
    <m/>
  </r>
  <r>
    <x v="4"/>
    <x v="26"/>
    <n v="0.38680497930000002"/>
    <m/>
    <m/>
    <n v="168"/>
    <n v="199.47434523999999"/>
    <n v="11.080910714"/>
    <m/>
    <m/>
    <m/>
    <m/>
    <m/>
    <m/>
    <m/>
    <m/>
    <m/>
    <m/>
    <m/>
    <m/>
    <m/>
    <m/>
    <m/>
    <m/>
    <m/>
    <m/>
    <m/>
    <m/>
    <m/>
    <m/>
    <m/>
    <m/>
  </r>
  <r>
    <x v="4"/>
    <x v="27"/>
    <n v="0.25387283240000003"/>
    <m/>
    <m/>
    <n v="149"/>
    <n v="144.16785235"/>
    <n v="10.375167785"/>
    <m/>
    <m/>
    <m/>
    <m/>
    <m/>
    <m/>
    <m/>
    <m/>
    <m/>
    <m/>
    <m/>
    <m/>
    <m/>
    <m/>
    <m/>
    <m/>
    <m/>
    <m/>
    <m/>
    <m/>
    <m/>
    <m/>
    <m/>
    <m/>
  </r>
  <r>
    <x v="5"/>
    <x v="10"/>
    <n v="0"/>
    <m/>
    <m/>
    <n v="54"/>
    <n v="47.365555555999997"/>
    <n v="20.760833333000001"/>
    <m/>
    <m/>
    <m/>
    <m/>
    <m/>
    <m/>
    <m/>
    <m/>
    <m/>
    <m/>
    <m/>
    <m/>
    <m/>
    <m/>
    <m/>
    <m/>
    <m/>
    <m/>
    <m/>
    <m/>
    <m/>
    <m/>
    <m/>
    <m/>
  </r>
  <r>
    <x v="5"/>
    <x v="11"/>
    <n v="6.4900662000000001E-3"/>
    <m/>
    <m/>
    <n v="57"/>
    <n v="84.161578946999995"/>
    <n v="21.673929824999998"/>
    <m/>
    <m/>
    <m/>
    <m/>
    <m/>
    <m/>
    <m/>
    <m/>
    <m/>
    <m/>
    <m/>
    <m/>
    <m/>
    <m/>
    <m/>
    <m/>
    <m/>
    <m/>
    <m/>
    <m/>
    <m/>
    <m/>
    <m/>
    <m/>
  </r>
  <r>
    <x v="5"/>
    <x v="12"/>
    <n v="5.51875E-2"/>
    <m/>
    <m/>
    <n v="87"/>
    <n v="101.68471264"/>
    <n v="24.649482759000001"/>
    <m/>
    <m/>
    <m/>
    <m/>
    <m/>
    <m/>
    <m/>
    <m/>
    <m/>
    <m/>
    <m/>
    <m/>
    <m/>
    <m/>
    <m/>
    <m/>
    <m/>
    <m/>
    <m/>
    <m/>
    <m/>
    <m/>
    <m/>
    <m/>
  </r>
  <r>
    <x v="5"/>
    <x v="13"/>
    <n v="8.1981981999999995E-3"/>
    <n v="59"/>
    <n v="4391.2203390000004"/>
    <n v="105"/>
    <n v="50.33"/>
    <n v="25.128390476"/>
    <m/>
    <m/>
    <m/>
    <m/>
    <m/>
    <m/>
    <m/>
    <m/>
    <m/>
    <m/>
    <m/>
    <m/>
    <n v="59"/>
    <n v="111"/>
    <n v="0.3455904762"/>
    <n v="11.012371429"/>
    <m/>
    <m/>
    <m/>
    <m/>
    <n v="56"/>
    <n v="48.628571428999997"/>
    <n v="1.0867800000000001"/>
    <n v="8.9033420000000003"/>
  </r>
  <r>
    <x v="5"/>
    <x v="14"/>
    <n v="3.9639640000000004E-3"/>
    <n v="53"/>
    <n v="4343.9056603999998"/>
    <n v="102"/>
    <n v="133.14931372999999"/>
    <n v="22.103578430999999"/>
    <m/>
    <m/>
    <m/>
    <m/>
    <m/>
    <m/>
    <m/>
    <m/>
    <m/>
    <m/>
    <m/>
    <m/>
    <n v="53"/>
    <n v="116"/>
    <n v="1.4669117647000001"/>
    <n v="9.7114999999999991"/>
    <m/>
    <m/>
    <m/>
    <m/>
    <n v="50"/>
    <n v="48.981999999999999"/>
    <n v="1.6962699999999999"/>
    <n v="8.0055929999999993"/>
  </r>
  <r>
    <x v="5"/>
    <x v="15"/>
    <n v="8.2236842099999999E-2"/>
    <n v="96"/>
    <n v="4307.4479167"/>
    <n v="165"/>
    <n v="112.334"/>
    <n v="24.930836364000001"/>
    <m/>
    <m/>
    <m/>
    <m/>
    <m/>
    <m/>
    <m/>
    <m/>
    <m/>
    <m/>
    <m/>
    <m/>
    <n v="96"/>
    <n v="90"/>
    <n v="1.0340121212"/>
    <n v="11.355830302999999"/>
    <m/>
    <m/>
    <m/>
    <m/>
    <n v="90"/>
    <n v="45.588888889000003"/>
    <n v="1.5191612903"/>
    <n v="10.043790968"/>
  </r>
  <r>
    <x v="5"/>
    <x v="16"/>
    <n v="8.2070706999999993E-3"/>
    <n v="153"/>
    <n v="4715.2483659999998"/>
    <n v="235"/>
    <n v="77.787489362000002"/>
    <n v="28.526944681"/>
    <m/>
    <m/>
    <m/>
    <m/>
    <m/>
    <m/>
    <m/>
    <m/>
    <m/>
    <m/>
    <m/>
    <m/>
    <n v="153"/>
    <n v="105"/>
    <n v="1.3148553191000001"/>
    <n v="13.189289362"/>
    <m/>
    <m/>
    <m/>
    <m/>
    <n v="146"/>
    <n v="43.939041095999997"/>
    <n v="1.4862358079"/>
    <n v="11.564525328"/>
  </r>
  <r>
    <x v="5"/>
    <x v="17"/>
    <n v="4.2420814500000001E-2"/>
    <n v="138"/>
    <n v="4655.9855072"/>
    <n v="227"/>
    <n v="66.127356828000003"/>
    <n v="25.879947136999998"/>
    <m/>
    <m/>
    <m/>
    <m/>
    <m/>
    <m/>
    <m/>
    <m/>
    <m/>
    <m/>
    <m/>
    <m/>
    <n v="138"/>
    <n v="112"/>
    <n v="1.2995859031000001"/>
    <n v="12.062762115"/>
    <m/>
    <m/>
    <m/>
    <m/>
    <n v="129"/>
    <n v="44.419379845000002"/>
    <n v="1.2563069766999999"/>
    <n v="10.658376744"/>
  </r>
  <r>
    <x v="5"/>
    <x v="18"/>
    <n v="8.6582809199999999E-2"/>
    <n v="138"/>
    <n v="4332.2463767999998"/>
    <n v="266"/>
    <n v="43.691691728999999"/>
    <n v="24.908973683999999"/>
    <m/>
    <m/>
    <m/>
    <m/>
    <m/>
    <m/>
    <m/>
    <m/>
    <m/>
    <m/>
    <m/>
    <m/>
    <n v="138"/>
    <n v="110"/>
    <n v="1.1324377358"/>
    <n v="11.695433961999999"/>
    <m/>
    <m/>
    <m/>
    <m/>
    <n v="130"/>
    <n v="40.576153845999997"/>
    <n v="1.1292148438"/>
    <n v="9.8215285156000007"/>
  </r>
  <r>
    <x v="5"/>
    <x v="19"/>
    <n v="0.17150000000000001"/>
    <n v="167"/>
    <n v="4560.2455090000003"/>
    <n v="301"/>
    <n v="37.832923588"/>
    <n v="25.314860464999999"/>
    <m/>
    <m/>
    <m/>
    <m/>
    <m/>
    <m/>
    <m/>
    <m/>
    <m/>
    <m/>
    <m/>
    <m/>
    <n v="167"/>
    <n v="109"/>
    <n v="1.7431366666999999"/>
    <n v="12.002616667"/>
    <m/>
    <m/>
    <m/>
    <m/>
    <n v="156"/>
    <n v="39.448076923000002"/>
    <n v="2.0989238754000001"/>
    <n v="10.366729412"/>
  </r>
  <r>
    <x v="5"/>
    <x v="20"/>
    <n v="1.6495726499999998E-2"/>
    <n v="215"/>
    <n v="4700.9116279"/>
    <n v="375"/>
    <n v="63.571253333000001"/>
    <n v="27.534474667000001"/>
    <m/>
    <m/>
    <m/>
    <m/>
    <m/>
    <m/>
    <m/>
    <m/>
    <m/>
    <m/>
    <m/>
    <m/>
    <n v="215"/>
    <n v="102"/>
    <n v="1.6867813332999999"/>
    <n v="13.595826667000001"/>
    <m/>
    <m/>
    <m/>
    <m/>
    <n v="206"/>
    <n v="38.989805824999998"/>
    <n v="1.5305788042999999"/>
    <n v="11.689251087000001"/>
  </r>
  <r>
    <x v="5"/>
    <x v="21"/>
    <n v="6.1812297699999998E-2"/>
    <n v="201"/>
    <n v="4822.7064676999998"/>
    <n v="390"/>
    <n v="75.356923077000005"/>
    <n v="24.860315385"/>
    <m/>
    <m/>
    <m/>
    <m/>
    <m/>
    <m/>
    <m/>
    <m/>
    <m/>
    <m/>
    <m/>
    <m/>
    <n v="201"/>
    <n v="105"/>
    <n v="1.5210999999999999"/>
    <n v="11.574074359000001"/>
    <m/>
    <m/>
    <m/>
    <m/>
    <n v="195"/>
    <n v="35.786153845999998"/>
    <n v="0.7515235602"/>
    <n v="9.9788227748999994"/>
  </r>
  <r>
    <x v="5"/>
    <x v="22"/>
    <n v="0.1150694444"/>
    <n v="196"/>
    <n v="4722.9744897999999"/>
    <n v="366"/>
    <n v="58.781721310999998"/>
    <n v="25.260655738000001"/>
    <m/>
    <m/>
    <m/>
    <m/>
    <m/>
    <m/>
    <m/>
    <m/>
    <m/>
    <m/>
    <m/>
    <m/>
    <n v="196"/>
    <n v="98"/>
    <n v="1.9426912568000001"/>
    <n v="11.983754098"/>
    <m/>
    <m/>
    <m/>
    <m/>
    <n v="191"/>
    <n v="26.782722513"/>
    <n v="-0.73292520800000005"/>
    <n v="10.412162881"/>
  </r>
  <r>
    <x v="5"/>
    <x v="23"/>
    <n v="7.0360205800000006E-2"/>
    <n v="223"/>
    <n v="5014.9641256000004"/>
    <n v="367"/>
    <n v="89.330354223000001"/>
    <n v="24.322983651000001"/>
    <m/>
    <m/>
    <m/>
    <m/>
    <m/>
    <m/>
    <m/>
    <m/>
    <m/>
    <m/>
    <m/>
    <m/>
    <n v="223"/>
    <n v="106"/>
    <n v="1.1930844687"/>
    <n v="11.179735695"/>
    <m/>
    <m/>
    <m/>
    <m/>
    <n v="197"/>
    <n v="25.874619289000002"/>
    <n v="-1.3131926350000001"/>
    <n v="8.6058240792999996"/>
  </r>
  <r>
    <x v="5"/>
    <x v="24"/>
    <n v="8.4482758599999999E-2"/>
    <n v="168"/>
    <n v="4791.2202380999997"/>
    <n v="383"/>
    <n v="83.256814621000004"/>
    <n v="21.555710182999999"/>
    <m/>
    <m/>
    <m/>
    <m/>
    <m/>
    <m/>
    <m/>
    <m/>
    <m/>
    <m/>
    <m/>
    <m/>
    <n v="168"/>
    <n v="92"/>
    <n v="2.2025039164"/>
    <n v="9.7043472585000004"/>
    <m/>
    <m/>
    <m/>
    <m/>
    <n v="156"/>
    <n v="22.633333332999999"/>
    <n v="-2.7482010579999998"/>
    <n v="7.9302833333000002"/>
  </r>
  <r>
    <x v="5"/>
    <x v="25"/>
    <n v="0.10069930069999999"/>
    <n v="123"/>
    <n v="4801.0975609999996"/>
    <n v="370"/>
    <n v="84.783972973000004"/>
    <n v="17.594610810999999"/>
    <m/>
    <m/>
    <m/>
    <m/>
    <m/>
    <m/>
    <m/>
    <m/>
    <m/>
    <m/>
    <m/>
    <m/>
    <n v="123"/>
    <n v="72"/>
    <n v="1.8312391304"/>
    <n v="7.9179538042999997"/>
    <m/>
    <m/>
    <m/>
    <m/>
    <n v="52"/>
    <n v="20.546153845999999"/>
    <n v="-2.6980959750000002"/>
    <n v="6.9749792570000002"/>
  </r>
  <r>
    <x v="5"/>
    <x v="26"/>
    <n v="0.1402030457"/>
    <m/>
    <m/>
    <n v="296"/>
    <n v="110.43527027"/>
    <n v="13.4815"/>
    <m/>
    <m/>
    <m/>
    <m/>
    <m/>
    <m/>
    <m/>
    <m/>
    <m/>
    <m/>
    <m/>
    <m/>
    <m/>
    <m/>
    <m/>
    <m/>
    <m/>
    <m/>
    <m/>
    <m/>
    <m/>
    <m/>
    <m/>
    <m/>
  </r>
  <r>
    <x v="5"/>
    <x v="27"/>
    <n v="3.8809523800000002E-2"/>
    <m/>
    <m/>
    <n v="238"/>
    <n v="132.44323528999999"/>
    <n v="13.385714286000001"/>
    <m/>
    <m/>
    <m/>
    <m/>
    <m/>
    <m/>
    <m/>
    <m/>
    <m/>
    <m/>
    <m/>
    <m/>
    <m/>
    <m/>
    <m/>
    <m/>
    <m/>
    <m/>
    <m/>
    <m/>
    <m/>
    <m/>
    <m/>
    <m/>
  </r>
  <r>
    <x v="5"/>
    <x v="28"/>
    <n v="0.24963963959999999"/>
    <m/>
    <m/>
    <n v="65"/>
    <n v="82.356153845999998"/>
    <n v="10.289230769"/>
    <m/>
    <m/>
    <m/>
    <m/>
    <m/>
    <m/>
    <m/>
    <m/>
    <m/>
    <m/>
    <m/>
    <m/>
    <m/>
    <m/>
    <m/>
    <m/>
    <m/>
    <m/>
    <m/>
    <m/>
    <m/>
    <m/>
    <m/>
    <m/>
  </r>
  <r>
    <x v="6"/>
    <x v="0"/>
    <n v="8.3098592000000002E-3"/>
    <m/>
    <m/>
    <n v="55"/>
    <n v="-104.8330909"/>
    <n v="27.126309091"/>
    <m/>
    <m/>
    <m/>
    <m/>
    <m/>
    <m/>
    <m/>
    <m/>
    <m/>
    <m/>
    <m/>
    <m/>
    <m/>
    <m/>
    <m/>
    <m/>
    <m/>
    <m/>
    <m/>
    <m/>
    <m/>
    <m/>
    <m/>
    <m/>
  </r>
  <r>
    <x v="6"/>
    <x v="1"/>
    <n v="3.6923076899999997E-2"/>
    <m/>
    <m/>
    <n v="52"/>
    <n v="-14.9925"/>
    <n v="30.276615384999999"/>
    <m/>
    <m/>
    <m/>
    <m/>
    <m/>
    <m/>
    <m/>
    <m/>
    <m/>
    <m/>
    <m/>
    <m/>
    <m/>
    <m/>
    <m/>
    <m/>
    <m/>
    <m/>
    <m/>
    <m/>
    <m/>
    <m/>
    <m/>
    <m/>
  </r>
  <r>
    <x v="6"/>
    <x v="2"/>
    <n v="0.16727272730000001"/>
    <n v="62"/>
    <n v="4800.4838710000004"/>
    <n v="82"/>
    <n v="-91.182682929999999"/>
    <n v="29.131073171000001"/>
    <m/>
    <m/>
    <m/>
    <m/>
    <m/>
    <m/>
    <m/>
    <m/>
    <m/>
    <m/>
    <m/>
    <m/>
    <n v="62"/>
    <n v="126"/>
    <n v="-0.32062195100000002"/>
    <n v="11.986060975999999"/>
    <m/>
    <m/>
    <m/>
    <m/>
    <n v="60"/>
    <n v="56.306666667000002"/>
    <n v="-0.28962820500000003"/>
    <n v="9.2632051281999992"/>
  </r>
  <r>
    <x v="6"/>
    <x v="3"/>
    <n v="0.17749999999999999"/>
    <n v="54"/>
    <n v="5232.5185185"/>
    <n v="82"/>
    <n v="-24.86073171"/>
    <n v="28.193634146000001"/>
    <m/>
    <m/>
    <m/>
    <m/>
    <m/>
    <m/>
    <m/>
    <m/>
    <m/>
    <m/>
    <m/>
    <m/>
    <n v="54"/>
    <n v="130"/>
    <n v="-1.277158537"/>
    <n v="11.112548779999999"/>
    <m/>
    <m/>
    <m/>
    <m/>
    <n v="54"/>
    <n v="51.672222222000002"/>
    <n v="-0.155481481"/>
    <n v="8.9608641974999994"/>
  </r>
  <r>
    <x v="6"/>
    <x v="4"/>
    <n v="7.7286821699999994E-2"/>
    <n v="65"/>
    <n v="5030.2461537999998"/>
    <n v="89"/>
    <n v="-46.221460669999999"/>
    <n v="30.231382021999998"/>
    <m/>
    <m/>
    <m/>
    <m/>
    <m/>
    <m/>
    <m/>
    <m/>
    <m/>
    <m/>
    <m/>
    <m/>
    <n v="65"/>
    <n v="120"/>
    <n v="-1.2337191009999999"/>
    <n v="11.635876403999999"/>
    <m/>
    <m/>
    <m/>
    <m/>
    <n v="65"/>
    <n v="50.964615385000002"/>
    <n v="-7.4528090000000005E-2"/>
    <n v="9.2949438202000003"/>
  </r>
  <r>
    <x v="6"/>
    <x v="5"/>
    <n v="0.24159235670000001"/>
    <n v="90"/>
    <n v="5186.7777778"/>
    <n v="115"/>
    <n v="78.473043477999994"/>
    <n v="32.073608696000001"/>
    <m/>
    <m/>
    <m/>
    <m/>
    <m/>
    <m/>
    <m/>
    <m/>
    <m/>
    <m/>
    <m/>
    <m/>
    <n v="90"/>
    <n v="114"/>
    <n v="-0.91323478300000005"/>
    <n v="12.891504348"/>
    <m/>
    <m/>
    <m/>
    <m/>
    <n v="87"/>
    <n v="48.718390804999999"/>
    <n v="6.7672727299999999E-2"/>
    <n v="10.558545455000001"/>
  </r>
  <r>
    <x v="6"/>
    <x v="6"/>
    <n v="0.49493827159999998"/>
    <n v="89"/>
    <n v="5005.1573034000003"/>
    <n v="125"/>
    <n v="-66.47072"/>
    <n v="30.978231999999998"/>
    <m/>
    <m/>
    <m/>
    <m/>
    <m/>
    <m/>
    <m/>
    <m/>
    <m/>
    <m/>
    <m/>
    <m/>
    <n v="89"/>
    <n v="113"/>
    <n v="-0.62534400000000001"/>
    <n v="11.995976000000001"/>
    <m/>
    <m/>
    <m/>
    <m/>
    <n v="84"/>
    <n v="47.936904761999998"/>
    <n v="-0.67590833299999997"/>
    <n v="9.6597050000000007"/>
  </r>
  <r>
    <x v="6"/>
    <x v="7"/>
    <n v="0.64477419349999998"/>
    <n v="95"/>
    <n v="5199.2947367999996"/>
    <n v="130"/>
    <n v="11.932153846"/>
    <n v="34.395307692000003"/>
    <m/>
    <m/>
    <m/>
    <m/>
    <m/>
    <m/>
    <m/>
    <m/>
    <m/>
    <m/>
    <m/>
    <m/>
    <n v="95"/>
    <n v="95"/>
    <n v="-1.0179076920000001"/>
    <n v="14.408707692"/>
    <m/>
    <m/>
    <m/>
    <m/>
    <n v="88"/>
    <n v="46.926136364000001"/>
    <n v="-0.88850793699999997"/>
    <n v="11.452219048"/>
  </r>
  <r>
    <x v="6"/>
    <x v="8"/>
    <n v="0.3765"/>
    <n v="68"/>
    <n v="5283.5735293999996"/>
    <n v="121"/>
    <n v="-33.742479340000003"/>
    <n v="29.205884298000001"/>
    <m/>
    <m/>
    <m/>
    <m/>
    <m/>
    <m/>
    <m/>
    <m/>
    <m/>
    <m/>
    <m/>
    <m/>
    <n v="68"/>
    <n v="100"/>
    <n v="-1.903471074"/>
    <n v="11.883818182000001"/>
    <m/>
    <m/>
    <m/>
    <m/>
    <n v="64"/>
    <n v="39.068750000000001"/>
    <n v="-0.96976271199999997"/>
    <n v="9.6785254237"/>
  </r>
  <r>
    <x v="6"/>
    <x v="9"/>
    <n v="0.7091623037"/>
    <n v="103"/>
    <n v="5278.5339806000002"/>
    <n v="150"/>
    <n v="26.631799999999998"/>
    <n v="31.599306667"/>
    <m/>
    <m/>
    <m/>
    <m/>
    <m/>
    <m/>
    <m/>
    <m/>
    <m/>
    <m/>
    <m/>
    <m/>
    <n v="103"/>
    <n v="101"/>
    <n v="-0.64497260300000003"/>
    <n v="12.717239726000001"/>
    <m/>
    <m/>
    <m/>
    <m/>
    <n v="101"/>
    <n v="47.016831682999999"/>
    <n v="-0.651957746"/>
    <n v="10.277883099"/>
  </r>
  <r>
    <x v="6"/>
    <x v="10"/>
    <n v="0.44866666669999999"/>
    <n v="86"/>
    <n v="5412.1627907000002"/>
    <n v="120"/>
    <n v="-55.139000000000003"/>
    <n v="33.823974999999997"/>
    <m/>
    <m/>
    <m/>
    <m/>
    <m/>
    <m/>
    <m/>
    <m/>
    <m/>
    <m/>
    <m/>
    <m/>
    <n v="86"/>
    <n v="100"/>
    <n v="-0.299658333"/>
    <n v="14.043025"/>
    <m/>
    <m/>
    <m/>
    <m/>
    <n v="80"/>
    <n v="50.172499999999999"/>
    <n v="-0.98026086999999995"/>
    <n v="11.437695652"/>
  </r>
  <r>
    <x v="6"/>
    <x v="11"/>
    <n v="0.42880952379999998"/>
    <n v="81"/>
    <n v="5633.8024691000001"/>
    <n v="129"/>
    <n v="-17.905736430000001"/>
    <n v="32.504217054000001"/>
    <m/>
    <m/>
    <m/>
    <m/>
    <m/>
    <m/>
    <m/>
    <m/>
    <m/>
    <m/>
    <m/>
    <m/>
    <n v="81"/>
    <n v="108"/>
    <n v="-0.51629457400000001"/>
    <n v="14.060007752000001"/>
    <m/>
    <m/>
    <m/>
    <m/>
    <n v="78"/>
    <n v="49.301282051000001"/>
    <n v="-1.1809274190000001"/>
    <n v="11.7065"/>
  </r>
  <r>
    <x v="6"/>
    <x v="12"/>
    <n v="0.57455555560000005"/>
    <n v="85"/>
    <n v="6133.5294118000002"/>
    <n v="139"/>
    <n v="114.88352518000001"/>
    <n v="31.449575540000001"/>
    <m/>
    <m/>
    <m/>
    <m/>
    <m/>
    <m/>
    <m/>
    <m/>
    <m/>
    <m/>
    <m/>
    <m/>
    <n v="85"/>
    <n v="118"/>
    <n v="-0.19816546800000001"/>
    <n v="12.362136691"/>
    <m/>
    <m/>
    <m/>
    <m/>
    <n v="82"/>
    <n v="52.801219512000003"/>
    <n v="-1.3319411759999999"/>
    <n v="10.198602941000001"/>
  </r>
  <r>
    <x v="6"/>
    <x v="13"/>
    <n v="0.52161764710000003"/>
    <n v="52"/>
    <n v="6345.2115384999997"/>
    <n v="86"/>
    <n v="132.86872092999999"/>
    <n v="30.862546512000002"/>
    <m/>
    <m/>
    <m/>
    <m/>
    <m/>
    <m/>
    <m/>
    <m/>
    <m/>
    <m/>
    <m/>
    <m/>
    <n v="52"/>
    <n v="124"/>
    <n v="0.67390697669999999"/>
    <n v="11.892837209"/>
    <m/>
    <m/>
    <m/>
    <m/>
    <n v="51"/>
    <n v="54.821568626999998"/>
    <n v="-1.3494880950000001"/>
    <n v="9.4879273810000004"/>
  </r>
  <r>
    <x v="6"/>
    <x v="14"/>
    <n v="0.29542483660000002"/>
    <m/>
    <m/>
    <n v="85"/>
    <n v="136.85811765"/>
    <n v="26.187011765000001"/>
    <m/>
    <m/>
    <m/>
    <m/>
    <m/>
    <m/>
    <m/>
    <m/>
    <m/>
    <m/>
    <m/>
    <m/>
    <m/>
    <m/>
    <m/>
    <m/>
    <m/>
    <m/>
    <m/>
    <m/>
    <m/>
    <m/>
    <m/>
    <m/>
  </r>
  <r>
    <x v="6"/>
    <x v="15"/>
    <n v="0.44201257859999998"/>
    <n v="57"/>
    <n v="5487.6140351000004"/>
    <n v="79"/>
    <n v="242.57949367000001"/>
    <n v="29.250189873"/>
    <m/>
    <m/>
    <m/>
    <m/>
    <m/>
    <m/>
    <m/>
    <m/>
    <m/>
    <m/>
    <m/>
    <m/>
    <n v="57"/>
    <n v="106"/>
    <n v="-0.76620253199999999"/>
    <n v="10.804898734"/>
    <m/>
    <m/>
    <m/>
    <m/>
    <n v="54"/>
    <n v="45.864814815000003"/>
    <n v="-0.70271428599999997"/>
    <n v="8.7504285714000005"/>
  </r>
  <r>
    <x v="6"/>
    <x v="16"/>
    <n v="0.25211009169999998"/>
    <m/>
    <m/>
    <n v="60"/>
    <n v="189.999"/>
    <n v="28.900500000000001"/>
    <m/>
    <m/>
    <m/>
    <m/>
    <m/>
    <m/>
    <m/>
    <m/>
    <m/>
    <m/>
    <m/>
    <m/>
    <m/>
    <m/>
    <m/>
    <m/>
    <m/>
    <m/>
    <m/>
    <m/>
    <m/>
    <m/>
    <m/>
    <m/>
  </r>
  <r>
    <x v="6"/>
    <x v="17"/>
    <n v="0.35967213110000001"/>
    <n v="55"/>
    <n v="6227.2545454999999"/>
    <n v="69"/>
    <n v="212.06681158999999"/>
    <n v="35.546478260999997"/>
    <m/>
    <m/>
    <m/>
    <m/>
    <m/>
    <m/>
    <m/>
    <m/>
    <m/>
    <m/>
    <m/>
    <m/>
    <n v="55"/>
    <n v="125"/>
    <n v="1.0775652174000001"/>
    <n v="13.404072464"/>
    <m/>
    <m/>
    <m/>
    <m/>
    <n v="53"/>
    <n v="54.971698113000002"/>
    <n v="-2.1119374999999998"/>
    <n v="10.643262500000001"/>
  </r>
  <r>
    <x v="6"/>
    <x v="18"/>
    <n v="1.0912222222000001"/>
    <m/>
    <m/>
    <n v="58"/>
    <n v="274.94448276000003"/>
    <n v="34.739672413999998"/>
    <m/>
    <m/>
    <m/>
    <m/>
    <m/>
    <m/>
    <m/>
    <m/>
    <m/>
    <m/>
    <m/>
    <m/>
    <m/>
    <m/>
    <m/>
    <m/>
    <m/>
    <m/>
    <m/>
    <m/>
    <m/>
    <m/>
    <m/>
    <m/>
  </r>
  <r>
    <x v="6"/>
    <x v="19"/>
    <n v="1.1068674699000001"/>
    <m/>
    <m/>
    <n v="52"/>
    <n v="280.29211537999998"/>
    <n v="34.922230769000002"/>
    <m/>
    <m/>
    <m/>
    <m/>
    <m/>
    <m/>
    <m/>
    <m/>
    <m/>
    <m/>
    <m/>
    <m/>
    <m/>
    <m/>
    <m/>
    <m/>
    <m/>
    <m/>
    <m/>
    <m/>
    <m/>
    <m/>
    <m/>
    <m/>
  </r>
  <r>
    <x v="6"/>
    <x v="20"/>
    <n v="1.4128282828000001"/>
    <m/>
    <m/>
    <n v="64"/>
    <n v="213.23656249999999"/>
    <n v="34.884281250000001"/>
    <m/>
    <m/>
    <m/>
    <m/>
    <m/>
    <m/>
    <m/>
    <m/>
    <m/>
    <m/>
    <m/>
    <m/>
    <m/>
    <m/>
    <m/>
    <m/>
    <m/>
    <m/>
    <m/>
    <m/>
    <m/>
    <m/>
    <m/>
    <m/>
  </r>
  <r>
    <x v="6"/>
    <x v="21"/>
    <n v="1.7253846154000001"/>
    <m/>
    <m/>
    <n v="52"/>
    <n v="91.208076922999993"/>
    <n v="29.122499999999999"/>
    <m/>
    <m/>
    <m/>
    <m/>
    <m/>
    <m/>
    <m/>
    <m/>
    <m/>
    <m/>
    <m/>
    <m/>
    <m/>
    <m/>
    <m/>
    <m/>
    <m/>
    <m/>
    <m/>
    <m/>
    <m/>
    <m/>
    <m/>
    <m/>
  </r>
  <r>
    <x v="6"/>
    <x v="22"/>
    <n v="0.64655172409999995"/>
    <m/>
    <m/>
    <n v="65"/>
    <n v="159.28384614999999"/>
    <n v="30.903569230999999"/>
    <m/>
    <m/>
    <m/>
    <m/>
    <m/>
    <m/>
    <m/>
    <m/>
    <m/>
    <m/>
    <m/>
    <m/>
    <m/>
    <m/>
    <m/>
    <m/>
    <m/>
    <m/>
    <m/>
    <m/>
    <m/>
    <m/>
    <m/>
    <m/>
  </r>
  <r>
    <x v="6"/>
    <x v="23"/>
    <n v="0.74639344259999996"/>
    <m/>
    <m/>
    <n v="52"/>
    <n v="128.97230769000001"/>
    <n v="28.035038461999999"/>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r>
    <x v="7"/>
    <x v="29"/>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0"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I32"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1">
        <item x="0"/>
        <item x="1"/>
        <item x="2"/>
        <item x="3"/>
        <item x="4"/>
        <item x="5"/>
        <item x="6"/>
        <item x="7"/>
        <item x="8"/>
        <item x="9"/>
        <item x="10"/>
        <item x="11"/>
        <item x="12"/>
        <item x="13"/>
        <item x="14"/>
        <item x="15"/>
        <item x="16"/>
        <item x="17"/>
        <item x="18"/>
        <item x="19"/>
        <item x="20"/>
        <item x="21"/>
        <item x="22"/>
        <item x="23"/>
        <item x="24"/>
        <item x="25"/>
        <item x="26"/>
        <item x="27"/>
        <item h="1" x="29"/>
        <item x="28"/>
        <item t="default"/>
      </items>
    </pivotField>
    <pivotField compact="0" outline="0" subtotalTop="0" showAll="0" includeNewItemsInFilter="1"/>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t="grand">
      <x/>
    </i>
  </rowItems>
  <colFields count="1">
    <field x="0"/>
  </colFields>
  <colItems count="8">
    <i>
      <x/>
    </i>
    <i>
      <x v="1"/>
    </i>
    <i>
      <x v="2"/>
    </i>
    <i>
      <x v="3"/>
    </i>
    <i>
      <x v="4"/>
    </i>
    <i>
      <x v="5"/>
    </i>
    <i>
      <x v="6"/>
    </i>
    <i t="grand">
      <x/>
    </i>
  </colItems>
  <dataFields count="1">
    <dataField name="Promedio de Producción Corregida 305d_Leche" fld="4" subtotal="average" baseField="0" baseItem="64"/>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79"/>
  <sheetViews>
    <sheetView tabSelected="1" zoomScaleNormal="100" workbookViewId="0">
      <pane xSplit="2" ySplit="10" topLeftCell="C11" activePane="bottomRight" state="frozen"/>
      <selection pane="topRight" activeCell="C1" sqref="C1"/>
      <selection pane="bottomLeft" activeCell="A5" sqref="A5"/>
      <selection pane="bottomRight" activeCell="E193" sqref="E193"/>
    </sheetView>
  </sheetViews>
  <sheetFormatPr baseColWidth="10" defaultRowHeight="12.75" x14ac:dyDescent="0.2"/>
  <cols>
    <col min="1" max="1" width="7" style="26" customWidth="1"/>
    <col min="2" max="2" width="11.42578125" style="49" customWidth="1"/>
    <col min="3" max="3" width="7.5703125" style="50" customWidth="1"/>
    <col min="4" max="4" width="8.5703125" style="51" customWidth="1"/>
    <col min="5" max="5" width="10.140625" style="53" bestFit="1" customWidth="1"/>
    <col min="6" max="6" width="9" style="78" bestFit="1" customWidth="1"/>
    <col min="7" max="7" width="7.140625" style="52" bestFit="1" customWidth="1"/>
    <col min="8" max="8" width="8.7109375" style="53" bestFit="1" customWidth="1"/>
    <col min="9" max="9" width="6.28515625" style="54" bestFit="1" customWidth="1"/>
    <col min="10" max="10" width="10.28515625" style="56" bestFit="1" customWidth="1"/>
    <col min="11" max="11" width="7.28515625" style="55" bestFit="1" customWidth="1"/>
    <col min="12" max="12" width="8.85546875" style="56" bestFit="1" customWidth="1"/>
    <col min="13" max="13" width="6.140625" style="57" bestFit="1" customWidth="1"/>
    <col min="14" max="14" width="10.140625" style="81" bestFit="1" customWidth="1"/>
    <col min="15" max="15" width="7.140625" style="58" bestFit="1" customWidth="1"/>
    <col min="16" max="16" width="8.7109375" style="59" bestFit="1" customWidth="1"/>
    <col min="17" max="19" width="8.7109375" style="87" customWidth="1"/>
    <col min="20" max="20" width="8.7109375" style="109" customWidth="1"/>
    <col min="21" max="21" width="7.28515625" style="60" bestFit="1" customWidth="1"/>
    <col min="22" max="22" width="8.85546875" style="60" bestFit="1" customWidth="1"/>
    <col min="23" max="23" width="8.28515625" style="61" bestFit="1" customWidth="1"/>
    <col min="24" max="24" width="9.85546875" style="60" customWidth="1"/>
    <col min="25" max="27" width="8.7109375" style="66" customWidth="1"/>
    <col min="28" max="28" width="8.7109375" style="84" customWidth="1"/>
    <col min="29" max="29" width="7.140625" style="62" bestFit="1" customWidth="1"/>
    <col min="30" max="30" width="5.28515625" style="63" bestFit="1" customWidth="1"/>
    <col min="31" max="31" width="8.140625" style="64" bestFit="1" customWidth="1"/>
    <col min="32" max="32" width="9.7109375" style="65" bestFit="1" customWidth="1"/>
    <col min="33" max="16384" width="11.42578125" style="66"/>
  </cols>
  <sheetData>
    <row r="1" spans="1:32" s="93" customFormat="1" ht="18.75" x14ac:dyDescent="0.3">
      <c r="A1" s="89"/>
      <c r="B1" s="90" t="s">
        <v>1</v>
      </c>
      <c r="C1" s="91"/>
      <c r="D1" s="90"/>
      <c r="E1" s="92"/>
      <c r="G1" s="94"/>
      <c r="H1" s="92"/>
      <c r="J1" s="95"/>
      <c r="K1" s="96"/>
      <c r="L1" s="92"/>
      <c r="M1" s="92"/>
      <c r="N1" s="92"/>
      <c r="O1" s="94"/>
      <c r="P1" s="92"/>
      <c r="Q1" s="92"/>
      <c r="R1" s="92"/>
      <c r="S1" s="92"/>
      <c r="T1" s="92"/>
      <c r="U1" s="92"/>
      <c r="V1" s="92"/>
      <c r="W1" s="94"/>
      <c r="X1" s="92"/>
      <c r="AD1" s="94"/>
      <c r="AE1" s="91"/>
      <c r="AF1" s="92"/>
    </row>
    <row r="2" spans="1:32" s="101" customFormat="1" ht="18.75" x14ac:dyDescent="0.3">
      <c r="A2" s="89"/>
      <c r="B2" s="97">
        <v>42262</v>
      </c>
      <c r="C2" s="98"/>
      <c r="D2" s="99" t="s">
        <v>42</v>
      </c>
      <c r="E2" s="100"/>
      <c r="G2" s="102"/>
      <c r="H2" s="100"/>
      <c r="J2" s="100"/>
      <c r="N2" s="100"/>
      <c r="O2" s="102"/>
      <c r="P2" s="100"/>
      <c r="Q2" s="100"/>
      <c r="R2" s="100"/>
      <c r="S2" s="100"/>
      <c r="T2" s="100"/>
      <c r="U2" s="100"/>
      <c r="V2" s="100"/>
      <c r="W2" s="102"/>
      <c r="X2" s="100"/>
      <c r="AD2" s="102"/>
      <c r="AE2" s="98"/>
      <c r="AF2" s="100"/>
    </row>
    <row r="3" spans="1:32" s="101" customFormat="1" ht="15" customHeight="1" x14ac:dyDescent="0.3">
      <c r="A3" s="89"/>
      <c r="B3" s="103"/>
      <c r="C3" s="98"/>
      <c r="D3" s="99" t="s">
        <v>43</v>
      </c>
      <c r="E3" s="100"/>
      <c r="G3" s="102"/>
      <c r="H3" s="100"/>
      <c r="J3" s="100"/>
      <c r="K3" s="102"/>
      <c r="L3" s="100"/>
      <c r="M3" s="92"/>
      <c r="N3" s="100"/>
      <c r="O3" s="102"/>
      <c r="P3" s="100"/>
      <c r="Q3" s="100"/>
      <c r="R3" s="100"/>
      <c r="S3" s="100"/>
      <c r="T3" s="100"/>
      <c r="U3" s="100"/>
      <c r="V3" s="100"/>
      <c r="W3" s="102"/>
      <c r="X3" s="100"/>
      <c r="AD3" s="102"/>
      <c r="AE3" s="98"/>
      <c r="AF3" s="100"/>
    </row>
    <row r="4" spans="1:32" s="101" customFormat="1" ht="15" customHeight="1" x14ac:dyDescent="0.3">
      <c r="A4" s="89"/>
      <c r="B4" s="103"/>
      <c r="C4" s="98"/>
      <c r="D4" s="99"/>
      <c r="E4" s="100"/>
      <c r="G4" s="102"/>
      <c r="H4" s="100"/>
      <c r="J4" s="100"/>
      <c r="K4" s="102"/>
      <c r="L4" s="100"/>
      <c r="M4" s="100"/>
      <c r="N4" s="100"/>
      <c r="O4" s="102"/>
      <c r="P4" s="100"/>
      <c r="Q4" s="100"/>
      <c r="R4" s="100"/>
      <c r="S4" s="100"/>
      <c r="T4" s="100"/>
      <c r="U4" s="100"/>
      <c r="V4" s="100"/>
      <c r="W4" s="102"/>
      <c r="X4" s="100"/>
      <c r="AD4" s="102"/>
      <c r="AE4" s="98"/>
      <c r="AF4" s="100"/>
    </row>
    <row r="5" spans="1:32" s="18" customFormat="1" ht="15" customHeight="1" x14ac:dyDescent="0.2">
      <c r="A5" s="16"/>
      <c r="B5" s="20" t="s">
        <v>36</v>
      </c>
      <c r="C5" s="21">
        <f>+SUBTOTAL(101,C12:C300)</f>
        <v>0.30580157385107537</v>
      </c>
      <c r="D5" s="22">
        <f t="shared" ref="D5:AF5" si="0">+SUBTOTAL(101,D12:D300)</f>
        <v>1054.0379746835442</v>
      </c>
      <c r="E5" s="22">
        <f t="shared" si="0"/>
        <v>5042.3933387468378</v>
      </c>
      <c r="F5" s="23">
        <f t="shared" si="0"/>
        <v>1692.1989247311828</v>
      </c>
      <c r="G5" s="23">
        <f t="shared" si="0"/>
        <v>84.39679974120213</v>
      </c>
      <c r="H5" s="24">
        <f t="shared" si="0"/>
        <v>27.827199564397297</v>
      </c>
      <c r="I5" s="22">
        <f t="shared" si="0"/>
        <v>252.484375</v>
      </c>
      <c r="J5" s="22">
        <f t="shared" si="0"/>
        <v>236.45419086890632</v>
      </c>
      <c r="K5" s="23">
        <f t="shared" si="0"/>
        <v>1.104139969971875</v>
      </c>
      <c r="L5" s="24">
        <f t="shared" si="0"/>
        <v>15.535508281885937</v>
      </c>
      <c r="M5" s="22">
        <f t="shared" si="0"/>
        <v>260.53703703703701</v>
      </c>
      <c r="N5" s="22">
        <f t="shared" si="0"/>
        <v>216.05869045888892</v>
      </c>
      <c r="O5" s="23">
        <f t="shared" si="0"/>
        <v>2.2740661465018515</v>
      </c>
      <c r="P5" s="24">
        <f t="shared" si="0"/>
        <v>22.861690841666672</v>
      </c>
      <c r="Q5" s="104">
        <f t="shared" si="0"/>
        <v>255.83870967741936</v>
      </c>
      <c r="R5" s="104">
        <f t="shared" si="0"/>
        <v>805.90428497564506</v>
      </c>
      <c r="S5" s="104">
        <f t="shared" si="0"/>
        <v>7.9735970243596785</v>
      </c>
      <c r="T5" s="106">
        <f t="shared" si="0"/>
        <v>11.770163315529032</v>
      </c>
      <c r="U5" s="22">
        <f t="shared" si="0"/>
        <v>1054.0379746835442</v>
      </c>
      <c r="V5" s="23">
        <f t="shared" si="0"/>
        <v>111.31645569620254</v>
      </c>
      <c r="W5" s="23">
        <f t="shared" si="0"/>
        <v>1.6043470607424046</v>
      </c>
      <c r="X5" s="24">
        <f t="shared" si="0"/>
        <v>13.965062076446202</v>
      </c>
      <c r="Y5" s="22">
        <f t="shared" si="0"/>
        <v>407.09090909090907</v>
      </c>
      <c r="Z5" s="23">
        <f t="shared" si="0"/>
        <v>7.131800000000001</v>
      </c>
      <c r="AA5" s="23">
        <f t="shared" si="0"/>
        <v>9.5627094127272733E-3</v>
      </c>
      <c r="AB5" s="24">
        <f t="shared" si="0"/>
        <v>13.131318513761821</v>
      </c>
      <c r="AC5" s="22">
        <f t="shared" si="0"/>
        <v>1051.3594771241831</v>
      </c>
      <c r="AD5" s="23">
        <f t="shared" si="0"/>
        <v>37.650185339490214</v>
      </c>
      <c r="AE5" s="23">
        <f t="shared" si="0"/>
        <v>-0.28750938890065342</v>
      </c>
      <c r="AF5" s="24">
        <f t="shared" si="0"/>
        <v>11.864961735962751</v>
      </c>
    </row>
    <row r="6" spans="1:32" s="18" customFormat="1" ht="15" customHeight="1" x14ac:dyDescent="0.2">
      <c r="A6" s="16"/>
      <c r="B6" s="20" t="s">
        <v>33</v>
      </c>
      <c r="C6" s="25">
        <f>+SUBTOTAL(102,C12:C300)</f>
        <v>186</v>
      </c>
      <c r="D6" s="22">
        <f t="shared" ref="D6:AF6" si="1">+SUBTOTAL(102,D12:D300)</f>
        <v>158</v>
      </c>
      <c r="E6" s="22">
        <f t="shared" si="1"/>
        <v>158</v>
      </c>
      <c r="F6" s="22">
        <f t="shared" si="1"/>
        <v>186</v>
      </c>
      <c r="G6" s="22">
        <f t="shared" si="1"/>
        <v>186</v>
      </c>
      <c r="H6" s="25">
        <f t="shared" si="1"/>
        <v>186</v>
      </c>
      <c r="I6" s="22">
        <f t="shared" si="1"/>
        <v>64</v>
      </c>
      <c r="J6" s="22">
        <f t="shared" si="1"/>
        <v>64</v>
      </c>
      <c r="K6" s="22">
        <f t="shared" si="1"/>
        <v>64</v>
      </c>
      <c r="L6" s="25">
        <f t="shared" si="1"/>
        <v>64</v>
      </c>
      <c r="M6" s="22">
        <f t="shared" si="1"/>
        <v>54</v>
      </c>
      <c r="N6" s="22">
        <f t="shared" si="1"/>
        <v>54</v>
      </c>
      <c r="O6" s="22">
        <f t="shared" si="1"/>
        <v>54</v>
      </c>
      <c r="P6" s="25">
        <f t="shared" si="1"/>
        <v>54</v>
      </c>
      <c r="Q6" s="105">
        <f t="shared" si="1"/>
        <v>62</v>
      </c>
      <c r="R6" s="105">
        <f t="shared" si="1"/>
        <v>62</v>
      </c>
      <c r="S6" s="105">
        <f t="shared" si="1"/>
        <v>62</v>
      </c>
      <c r="T6" s="107">
        <f t="shared" si="1"/>
        <v>62</v>
      </c>
      <c r="U6" s="22">
        <f t="shared" si="1"/>
        <v>158</v>
      </c>
      <c r="V6" s="22">
        <f t="shared" si="1"/>
        <v>158</v>
      </c>
      <c r="W6" s="22">
        <f t="shared" si="1"/>
        <v>158</v>
      </c>
      <c r="X6" s="25">
        <f t="shared" si="1"/>
        <v>158</v>
      </c>
      <c r="Y6" s="22">
        <f t="shared" si="1"/>
        <v>55</v>
      </c>
      <c r="Z6" s="22">
        <f t="shared" si="1"/>
        <v>55</v>
      </c>
      <c r="AA6" s="23">
        <f t="shared" si="1"/>
        <v>55</v>
      </c>
      <c r="AB6" s="25">
        <f t="shared" si="1"/>
        <v>55</v>
      </c>
      <c r="AC6" s="22">
        <f t="shared" si="1"/>
        <v>153</v>
      </c>
      <c r="AD6" s="22">
        <f t="shared" si="1"/>
        <v>153</v>
      </c>
      <c r="AE6" s="23">
        <f t="shared" si="1"/>
        <v>153</v>
      </c>
      <c r="AF6" s="25">
        <f t="shared" si="1"/>
        <v>153</v>
      </c>
    </row>
    <row r="7" spans="1:32" s="18" customFormat="1" ht="15" customHeight="1" x14ac:dyDescent="0.2">
      <c r="A7" s="16"/>
      <c r="B7" s="20" t="s">
        <v>34</v>
      </c>
      <c r="C7" s="24">
        <f>+SUBTOTAL(105,C12:C300)</f>
        <v>0</v>
      </c>
      <c r="D7" s="22">
        <f t="shared" ref="D7:AF7" si="2">+SUBTOTAL(105,D12:D300)</f>
        <v>52</v>
      </c>
      <c r="E7" s="22">
        <f t="shared" si="2"/>
        <v>3130.5423728999999</v>
      </c>
      <c r="F7" s="23">
        <f t="shared" si="2"/>
        <v>52</v>
      </c>
      <c r="G7" s="23">
        <f t="shared" si="2"/>
        <v>-107.80158729999999</v>
      </c>
      <c r="H7" s="24">
        <f t="shared" si="2"/>
        <v>9.2711538462000007</v>
      </c>
      <c r="I7" s="22">
        <f t="shared" si="2"/>
        <v>67</v>
      </c>
      <c r="J7" s="22">
        <f t="shared" si="2"/>
        <v>179.51249999999999</v>
      </c>
      <c r="K7" s="23">
        <f t="shared" si="2"/>
        <v>-3.1567467059999998</v>
      </c>
      <c r="L7" s="24">
        <f t="shared" si="2"/>
        <v>8.9954935670000005</v>
      </c>
      <c r="M7" s="22">
        <f t="shared" si="2"/>
        <v>52</v>
      </c>
      <c r="N7" s="22">
        <f t="shared" si="2"/>
        <v>165.85714286000001</v>
      </c>
      <c r="O7" s="23">
        <f t="shared" si="2"/>
        <v>-0.68210246900000004</v>
      </c>
      <c r="P7" s="24">
        <f t="shared" si="2"/>
        <v>14.009803591000001</v>
      </c>
      <c r="Q7" s="104">
        <f t="shared" si="2"/>
        <v>59</v>
      </c>
      <c r="R7" s="104">
        <f t="shared" si="2"/>
        <v>619.42857143000003</v>
      </c>
      <c r="S7" s="104">
        <f t="shared" si="2"/>
        <v>-6.2975032540000004</v>
      </c>
      <c r="T7" s="106">
        <f t="shared" si="2"/>
        <v>5.6098926904999997</v>
      </c>
      <c r="U7" s="22">
        <f t="shared" si="2"/>
        <v>52</v>
      </c>
      <c r="V7" s="23">
        <f t="shared" si="2"/>
        <v>49</v>
      </c>
      <c r="W7" s="23">
        <f t="shared" si="2"/>
        <v>-1.903471074</v>
      </c>
      <c r="X7" s="24">
        <f t="shared" si="2"/>
        <v>5.1451835748999999</v>
      </c>
      <c r="Y7" s="22">
        <f t="shared" si="2"/>
        <v>53</v>
      </c>
      <c r="Z7" s="23">
        <f t="shared" si="2"/>
        <v>6.4909999999999997</v>
      </c>
      <c r="AA7" s="23">
        <f t="shared" si="2"/>
        <v>-8.7111058000000005E-2</v>
      </c>
      <c r="AB7" s="24">
        <f t="shared" si="2"/>
        <v>6.6174361273000004</v>
      </c>
      <c r="AC7" s="22">
        <f t="shared" si="2"/>
        <v>50</v>
      </c>
      <c r="AD7" s="23">
        <f t="shared" si="2"/>
        <v>17.340645161000001</v>
      </c>
      <c r="AE7" s="23">
        <f t="shared" si="2"/>
        <v>-9.4910231009999997</v>
      </c>
      <c r="AF7" s="24">
        <f t="shared" si="2"/>
        <v>5.4790795014000002</v>
      </c>
    </row>
    <row r="8" spans="1:32" s="18" customFormat="1" x14ac:dyDescent="0.2">
      <c r="A8" s="16"/>
      <c r="B8" s="20" t="s">
        <v>35</v>
      </c>
      <c r="C8" s="24">
        <f>+SUBTOTAL(104,C12:C300)</f>
        <v>1.7253846154000001</v>
      </c>
      <c r="D8" s="22">
        <f t="shared" ref="D8:AF8" si="3">+SUBTOTAL(104,D12:D300)</f>
        <v>3689</v>
      </c>
      <c r="E8" s="22">
        <f t="shared" si="3"/>
        <v>7766.9142856999997</v>
      </c>
      <c r="F8" s="23">
        <f t="shared" si="3"/>
        <v>6868</v>
      </c>
      <c r="G8" s="23">
        <f t="shared" si="3"/>
        <v>291.49651514999999</v>
      </c>
      <c r="H8" s="24">
        <f t="shared" si="3"/>
        <v>35.565899281</v>
      </c>
      <c r="I8" s="22">
        <f t="shared" si="3"/>
        <v>544</v>
      </c>
      <c r="J8" s="22">
        <f t="shared" si="3"/>
        <v>258.59383753999998</v>
      </c>
      <c r="K8" s="23">
        <f t="shared" si="3"/>
        <v>5.5222358136</v>
      </c>
      <c r="L8" s="24">
        <f t="shared" si="3"/>
        <v>20.240222093</v>
      </c>
      <c r="M8" s="22">
        <f t="shared" si="3"/>
        <v>542</v>
      </c>
      <c r="N8" s="22">
        <f t="shared" si="3"/>
        <v>252.50611247000001</v>
      </c>
      <c r="O8" s="23">
        <f t="shared" si="3"/>
        <v>5.8666747281999996</v>
      </c>
      <c r="P8" s="24">
        <f t="shared" si="3"/>
        <v>27.068658069000001</v>
      </c>
      <c r="Q8" s="104">
        <f t="shared" si="3"/>
        <v>545</v>
      </c>
      <c r="R8" s="104">
        <f t="shared" si="3"/>
        <v>948.36519608000003</v>
      </c>
      <c r="S8" s="104">
        <f t="shared" si="3"/>
        <v>21.144733803000001</v>
      </c>
      <c r="T8" s="106">
        <f t="shared" si="3"/>
        <v>17.395765946000001</v>
      </c>
      <c r="U8" s="22">
        <f t="shared" si="3"/>
        <v>3689</v>
      </c>
      <c r="V8" s="23">
        <f t="shared" si="3"/>
        <v>133</v>
      </c>
      <c r="W8" s="23">
        <f t="shared" si="3"/>
        <v>5.7476958904000002</v>
      </c>
      <c r="X8" s="24">
        <f t="shared" si="3"/>
        <v>20.058520061999999</v>
      </c>
      <c r="Y8" s="22">
        <f t="shared" si="3"/>
        <v>822</v>
      </c>
      <c r="Z8" s="23">
        <f t="shared" si="3"/>
        <v>7.7949999999999999</v>
      </c>
      <c r="AA8" s="23">
        <f t="shared" si="3"/>
        <v>7.2257413500000006E-2</v>
      </c>
      <c r="AB8" s="24">
        <f t="shared" si="3"/>
        <v>18.193145449999999</v>
      </c>
      <c r="AC8" s="22">
        <f t="shared" si="3"/>
        <v>3662</v>
      </c>
      <c r="AD8" s="23">
        <f t="shared" si="3"/>
        <v>56.306666667000002</v>
      </c>
      <c r="AE8" s="23">
        <f t="shared" si="3"/>
        <v>2.8333722628000002</v>
      </c>
      <c r="AF8" s="24">
        <f t="shared" si="3"/>
        <v>18.106610219</v>
      </c>
    </row>
    <row r="9" spans="1:32" s="29" customFormat="1" ht="18.75" x14ac:dyDescent="0.3">
      <c r="A9" s="26"/>
      <c r="B9" s="27"/>
      <c r="C9" s="28"/>
      <c r="D9" s="115" t="s">
        <v>4</v>
      </c>
      <c r="E9" s="116"/>
      <c r="F9" s="116"/>
      <c r="G9" s="116"/>
      <c r="H9" s="116"/>
      <c r="I9" s="117" t="s">
        <v>6</v>
      </c>
      <c r="J9" s="118"/>
      <c r="K9" s="117"/>
      <c r="L9" s="117"/>
      <c r="M9" s="113" t="s">
        <v>5</v>
      </c>
      <c r="N9" s="114"/>
      <c r="O9" s="114"/>
      <c r="P9" s="114"/>
      <c r="Q9" s="121" t="s">
        <v>79</v>
      </c>
      <c r="R9" s="122"/>
      <c r="S9" s="122"/>
      <c r="T9" s="123"/>
      <c r="U9" s="119" t="s">
        <v>32</v>
      </c>
      <c r="V9" s="120"/>
      <c r="W9" s="120"/>
      <c r="X9" s="120"/>
      <c r="Y9" s="111" t="s">
        <v>67</v>
      </c>
      <c r="Z9" s="112"/>
      <c r="AA9" s="112"/>
      <c r="AB9" s="112"/>
      <c r="AC9" s="111" t="s">
        <v>8</v>
      </c>
      <c r="AD9" s="112"/>
      <c r="AE9" s="112"/>
      <c r="AF9" s="112"/>
    </row>
    <row r="10" spans="1:32" s="47" customFormat="1" x14ac:dyDescent="0.2">
      <c r="A10" s="83" t="s">
        <v>0</v>
      </c>
      <c r="B10" s="30" t="s">
        <v>27</v>
      </c>
      <c r="C10" s="31" t="s">
        <v>7</v>
      </c>
      <c r="D10" s="32" t="s">
        <v>13</v>
      </c>
      <c r="E10" s="35" t="s">
        <v>21</v>
      </c>
      <c r="F10" s="34" t="s">
        <v>23</v>
      </c>
      <c r="G10" s="33" t="s">
        <v>22</v>
      </c>
      <c r="H10" s="35" t="s">
        <v>24</v>
      </c>
      <c r="I10" s="36" t="s">
        <v>25</v>
      </c>
      <c r="J10" s="38" t="s">
        <v>26</v>
      </c>
      <c r="K10" s="37" t="s">
        <v>14</v>
      </c>
      <c r="L10" s="38" t="s">
        <v>15</v>
      </c>
      <c r="M10" s="39" t="s">
        <v>16</v>
      </c>
      <c r="N10" s="80" t="s">
        <v>17</v>
      </c>
      <c r="O10" s="40" t="s">
        <v>18</v>
      </c>
      <c r="P10" s="41" t="s">
        <v>19</v>
      </c>
      <c r="Q10" s="88" t="s">
        <v>72</v>
      </c>
      <c r="R10" s="88" t="s">
        <v>73</v>
      </c>
      <c r="S10" s="88" t="s">
        <v>74</v>
      </c>
      <c r="T10" s="108" t="s">
        <v>75</v>
      </c>
      <c r="U10" s="42" t="s">
        <v>28</v>
      </c>
      <c r="V10" s="42" t="s">
        <v>29</v>
      </c>
      <c r="W10" s="43" t="s">
        <v>30</v>
      </c>
      <c r="X10" s="42" t="s">
        <v>31</v>
      </c>
      <c r="Y10" s="44" t="s">
        <v>63</v>
      </c>
      <c r="Z10" s="45" t="s">
        <v>64</v>
      </c>
      <c r="AA10" s="79" t="s">
        <v>65</v>
      </c>
      <c r="AB10" s="46" t="s">
        <v>66</v>
      </c>
      <c r="AC10" s="44" t="s">
        <v>11</v>
      </c>
      <c r="AD10" s="45" t="s">
        <v>9</v>
      </c>
      <c r="AE10" s="79" t="s">
        <v>10</v>
      </c>
      <c r="AF10" s="46" t="s">
        <v>12</v>
      </c>
    </row>
    <row r="11" spans="1:32" s="47" customFormat="1" hidden="1" x14ac:dyDescent="0.2">
      <c r="A11" s="83" t="s">
        <v>0</v>
      </c>
      <c r="B11" s="30" t="s">
        <v>62</v>
      </c>
      <c r="C11" s="31" t="s">
        <v>44</v>
      </c>
      <c r="D11" s="32" t="s">
        <v>45</v>
      </c>
      <c r="E11" s="35" t="s">
        <v>80</v>
      </c>
      <c r="F11" s="34" t="s">
        <v>46</v>
      </c>
      <c r="G11" s="33" t="s">
        <v>47</v>
      </c>
      <c r="H11" s="35" t="s">
        <v>51</v>
      </c>
      <c r="I11" s="36" t="s">
        <v>48</v>
      </c>
      <c r="J11" s="38" t="s">
        <v>81</v>
      </c>
      <c r="K11" s="37" t="s">
        <v>49</v>
      </c>
      <c r="L11" s="38" t="s">
        <v>50</v>
      </c>
      <c r="M11" s="39" t="s">
        <v>52</v>
      </c>
      <c r="N11" s="80" t="s">
        <v>82</v>
      </c>
      <c r="O11" s="40" t="s">
        <v>53</v>
      </c>
      <c r="P11" s="41" t="s">
        <v>54</v>
      </c>
      <c r="Q11" s="88" t="s">
        <v>76</v>
      </c>
      <c r="R11" s="88" t="s">
        <v>83</v>
      </c>
      <c r="S11" s="88" t="s">
        <v>77</v>
      </c>
      <c r="T11" s="108" t="s">
        <v>78</v>
      </c>
      <c r="U11" s="42" t="s">
        <v>55</v>
      </c>
      <c r="V11" s="42" t="s">
        <v>32</v>
      </c>
      <c r="W11" s="43" t="s">
        <v>56</v>
      </c>
      <c r="X11" s="42" t="s">
        <v>57</v>
      </c>
      <c r="Y11" s="44" t="s">
        <v>71</v>
      </c>
      <c r="Z11" s="45" t="s">
        <v>70</v>
      </c>
      <c r="AA11" s="79" t="s">
        <v>69</v>
      </c>
      <c r="AB11" s="46" t="s">
        <v>68</v>
      </c>
      <c r="AC11" s="44" t="s">
        <v>58</v>
      </c>
      <c r="AD11" s="45" t="s">
        <v>59</v>
      </c>
      <c r="AE11" s="79" t="s">
        <v>60</v>
      </c>
      <c r="AF11" s="46" t="s">
        <v>61</v>
      </c>
    </row>
    <row r="12" spans="1:32" x14ac:dyDescent="0.2">
      <c r="A12" s="48" t="s">
        <v>3</v>
      </c>
      <c r="B12" s="49">
        <v>1987</v>
      </c>
      <c r="C12" s="50">
        <v>0.22778115500000001</v>
      </c>
      <c r="D12" s="51">
        <v>415</v>
      </c>
      <c r="E12" s="53">
        <v>3827.1253012000002</v>
      </c>
      <c r="F12" s="53">
        <v>561</v>
      </c>
      <c r="G12" s="52">
        <v>-99.282032090000001</v>
      </c>
      <c r="H12" s="53">
        <v>30.735720143000002</v>
      </c>
      <c r="I12" s="54">
        <v>80</v>
      </c>
      <c r="J12" s="56">
        <v>179.51249999999999</v>
      </c>
      <c r="K12" s="55">
        <v>-2.6165842289999999</v>
      </c>
      <c r="L12" s="56">
        <v>14.634675627</v>
      </c>
      <c r="S12" s="110"/>
      <c r="U12" s="60">
        <v>415</v>
      </c>
      <c r="V12" s="60">
        <v>109</v>
      </c>
      <c r="W12" s="61">
        <v>3.0287499999999998E-2</v>
      </c>
      <c r="X12" s="60">
        <v>13.391832143</v>
      </c>
      <c r="Y12" s="49"/>
      <c r="Z12" s="64"/>
      <c r="AA12" s="64"/>
      <c r="AB12" s="65"/>
      <c r="AC12" s="62">
        <v>413</v>
      </c>
      <c r="AD12" s="63">
        <v>40.969975787000003</v>
      </c>
      <c r="AE12" s="64">
        <v>0.39198372510000001</v>
      </c>
      <c r="AF12" s="65">
        <v>9.6175873418000002</v>
      </c>
    </row>
    <row r="13" spans="1:32" x14ac:dyDescent="0.2">
      <c r="A13" s="48" t="s">
        <v>3</v>
      </c>
      <c r="B13" s="49">
        <v>1988</v>
      </c>
      <c r="C13" s="50">
        <v>0.15880195599999999</v>
      </c>
      <c r="D13" s="51">
        <v>497</v>
      </c>
      <c r="E13" s="53">
        <v>3939.5613681999998</v>
      </c>
      <c r="F13" s="53">
        <v>685</v>
      </c>
      <c r="G13" s="52">
        <v>-92.120145989999997</v>
      </c>
      <c r="H13" s="53">
        <v>31.126509489</v>
      </c>
      <c r="I13" s="54">
        <v>72</v>
      </c>
      <c r="J13" s="56">
        <v>198.94444444000001</v>
      </c>
      <c r="K13" s="55">
        <v>-3.1567467059999998</v>
      </c>
      <c r="L13" s="56">
        <v>14.772434845999999</v>
      </c>
      <c r="S13" s="110"/>
      <c r="U13" s="60">
        <v>497</v>
      </c>
      <c r="V13" s="60">
        <v>111</v>
      </c>
      <c r="W13" s="61">
        <v>-6.8655473999999994E-2</v>
      </c>
      <c r="X13" s="60">
        <v>14.242559124</v>
      </c>
      <c r="Y13" s="49"/>
      <c r="Z13" s="64"/>
      <c r="AA13" s="64"/>
      <c r="AB13" s="65"/>
      <c r="AC13" s="62">
        <v>497</v>
      </c>
      <c r="AD13" s="63">
        <v>40.087726357999998</v>
      </c>
      <c r="AE13" s="64">
        <v>0.52793676469999995</v>
      </c>
      <c r="AF13" s="65">
        <v>10.910492353</v>
      </c>
    </row>
    <row r="14" spans="1:32" x14ac:dyDescent="0.2">
      <c r="A14" s="48" t="s">
        <v>3</v>
      </c>
      <c r="B14" s="49">
        <v>1989</v>
      </c>
      <c r="C14" s="50">
        <v>0.16758751180000001</v>
      </c>
      <c r="D14" s="51">
        <v>651</v>
      </c>
      <c r="E14" s="53">
        <v>4110.3778801999997</v>
      </c>
      <c r="F14" s="53">
        <v>876</v>
      </c>
      <c r="G14" s="52">
        <v>-51.852009129999999</v>
      </c>
      <c r="H14" s="53">
        <v>32.813318492999997</v>
      </c>
      <c r="I14" s="54">
        <v>84</v>
      </c>
      <c r="J14" s="56">
        <v>211.48809524000001</v>
      </c>
      <c r="K14" s="55">
        <v>-2.5006899310000001</v>
      </c>
      <c r="L14" s="56">
        <v>15.142188787</v>
      </c>
      <c r="Q14" s="87">
        <v>59</v>
      </c>
      <c r="R14" s="87">
        <v>702.35593219999998</v>
      </c>
      <c r="S14" s="110">
        <v>-6.2975032540000004</v>
      </c>
      <c r="T14" s="109">
        <v>10.682722343</v>
      </c>
      <c r="U14" s="60">
        <v>651</v>
      </c>
      <c r="V14" s="60">
        <v>113</v>
      </c>
      <c r="W14" s="61">
        <v>-0.20795085699999999</v>
      </c>
      <c r="X14" s="60">
        <v>15.272633143</v>
      </c>
      <c r="Y14" s="49"/>
      <c r="Z14" s="64"/>
      <c r="AA14" s="64"/>
      <c r="AB14" s="65"/>
      <c r="AC14" s="62">
        <v>650</v>
      </c>
      <c r="AD14" s="63">
        <v>44.390153845999997</v>
      </c>
      <c r="AE14" s="64">
        <v>0.44170770999999998</v>
      </c>
      <c r="AF14" s="65">
        <v>11.413321404</v>
      </c>
    </row>
    <row r="15" spans="1:32" x14ac:dyDescent="0.2">
      <c r="A15" s="48" t="s">
        <v>3</v>
      </c>
      <c r="B15" s="49">
        <v>1990</v>
      </c>
      <c r="C15" s="50">
        <v>0.2351109411</v>
      </c>
      <c r="D15" s="51">
        <v>724</v>
      </c>
      <c r="E15" s="53">
        <v>4182.6035911999998</v>
      </c>
      <c r="F15" s="53">
        <v>1053</v>
      </c>
      <c r="G15" s="52">
        <v>-36.634719850000003</v>
      </c>
      <c r="H15" s="53">
        <v>32.452396960999998</v>
      </c>
      <c r="I15" s="54">
        <v>95</v>
      </c>
      <c r="J15" s="56">
        <v>214.36842104999999</v>
      </c>
      <c r="K15" s="55">
        <v>-2.6557236469999999</v>
      </c>
      <c r="L15" s="56">
        <v>15.859</v>
      </c>
      <c r="Q15" s="87">
        <v>74</v>
      </c>
      <c r="R15" s="87">
        <v>728.48648648999995</v>
      </c>
      <c r="S15" s="110">
        <v>-0.78797335400000001</v>
      </c>
      <c r="T15" s="109">
        <v>10.716465517</v>
      </c>
      <c r="U15" s="60">
        <v>724</v>
      </c>
      <c r="V15" s="60">
        <v>112</v>
      </c>
      <c r="W15" s="61">
        <v>0.21113130350000001</v>
      </c>
      <c r="X15" s="60">
        <v>15.760434824000001</v>
      </c>
      <c r="Y15" s="49"/>
      <c r="Z15" s="64"/>
      <c r="AA15" s="64"/>
      <c r="AB15" s="65"/>
      <c r="AC15" s="62">
        <v>724</v>
      </c>
      <c r="AD15" s="63">
        <v>41.413121547000003</v>
      </c>
      <c r="AE15" s="64">
        <v>0.81836241610000005</v>
      </c>
      <c r="AF15" s="65">
        <v>12.22414698</v>
      </c>
    </row>
    <row r="16" spans="1:32" x14ac:dyDescent="0.2">
      <c r="A16" s="48" t="s">
        <v>3</v>
      </c>
      <c r="B16" s="49">
        <v>1991</v>
      </c>
      <c r="C16" s="50">
        <v>0.25825870649999999</v>
      </c>
      <c r="D16" s="51">
        <v>808</v>
      </c>
      <c r="E16" s="53">
        <v>4328.5915842000004</v>
      </c>
      <c r="F16" s="53">
        <v>1189</v>
      </c>
      <c r="G16" s="52">
        <v>24.228502943999999</v>
      </c>
      <c r="H16" s="53">
        <v>34.090376786999997</v>
      </c>
      <c r="I16" s="54">
        <v>120</v>
      </c>
      <c r="J16" s="56">
        <v>231.02500000000001</v>
      </c>
      <c r="K16" s="55">
        <v>-1.6126877100000001</v>
      </c>
      <c r="L16" s="56">
        <v>17.292659091000001</v>
      </c>
      <c r="Q16" s="87">
        <v>110</v>
      </c>
      <c r="R16" s="87">
        <v>740.35454545000005</v>
      </c>
      <c r="S16" s="110">
        <v>0.90681234259999999</v>
      </c>
      <c r="T16" s="109">
        <v>12.050929471</v>
      </c>
      <c r="U16" s="60">
        <v>808</v>
      </c>
      <c r="V16" s="60">
        <v>108</v>
      </c>
      <c r="W16" s="61">
        <v>0.25403364169999998</v>
      </c>
      <c r="X16" s="60">
        <v>17.35837931</v>
      </c>
      <c r="Y16" s="49"/>
      <c r="Z16" s="64"/>
      <c r="AA16" s="64"/>
      <c r="AB16" s="65"/>
      <c r="AC16" s="62">
        <v>806</v>
      </c>
      <c r="AD16" s="63">
        <v>40.98325062</v>
      </c>
      <c r="AE16" s="64">
        <v>1.1976762468</v>
      </c>
      <c r="AF16" s="65">
        <v>13.781644462999999</v>
      </c>
    </row>
    <row r="17" spans="1:32" x14ac:dyDescent="0.2">
      <c r="A17" s="48" t="s">
        <v>3</v>
      </c>
      <c r="B17" s="49">
        <v>1992</v>
      </c>
      <c r="C17" s="50">
        <v>0.30849797800000001</v>
      </c>
      <c r="D17" s="51">
        <v>955</v>
      </c>
      <c r="E17" s="53">
        <v>4346.8335078999999</v>
      </c>
      <c r="F17" s="53">
        <v>1427</v>
      </c>
      <c r="G17" s="52">
        <v>29.406012614000002</v>
      </c>
      <c r="H17" s="53">
        <v>33.628238262000004</v>
      </c>
      <c r="I17" s="54">
        <v>136</v>
      </c>
      <c r="J17" s="56">
        <v>222.24264706</v>
      </c>
      <c r="K17" s="55">
        <v>-0.27195862599999998</v>
      </c>
      <c r="L17" s="56">
        <v>17.433457923999999</v>
      </c>
      <c r="Q17" s="87">
        <v>120</v>
      </c>
      <c r="R17" s="87">
        <v>718.28333333</v>
      </c>
      <c r="S17" s="110">
        <v>0.71411506280000003</v>
      </c>
      <c r="T17" s="109">
        <v>12.400419456</v>
      </c>
      <c r="U17" s="60">
        <v>955</v>
      </c>
      <c r="V17" s="60">
        <v>107</v>
      </c>
      <c r="W17" s="61">
        <v>0.28468022440000001</v>
      </c>
      <c r="X17" s="60">
        <v>17.490848527000001</v>
      </c>
      <c r="Y17" s="49"/>
      <c r="Z17" s="64"/>
      <c r="AA17" s="64"/>
      <c r="AB17" s="65"/>
      <c r="AC17" s="62">
        <v>951</v>
      </c>
      <c r="AD17" s="63">
        <v>40.469295477999999</v>
      </c>
      <c r="AE17" s="64">
        <v>1.2944272599</v>
      </c>
      <c r="AF17" s="65">
        <v>14.189476766</v>
      </c>
    </row>
    <row r="18" spans="1:32" x14ac:dyDescent="0.2">
      <c r="A18" s="48" t="s">
        <v>3</v>
      </c>
      <c r="B18" s="49">
        <v>1993</v>
      </c>
      <c r="C18" s="50">
        <v>0.20887905600000001</v>
      </c>
      <c r="D18" s="51">
        <v>1140</v>
      </c>
      <c r="E18" s="53">
        <v>4305.3807017999998</v>
      </c>
      <c r="F18" s="53">
        <v>1620</v>
      </c>
      <c r="G18" s="52">
        <v>34.768549383</v>
      </c>
      <c r="H18" s="53">
        <v>33.820375925999997</v>
      </c>
      <c r="I18" s="54">
        <v>148</v>
      </c>
      <c r="J18" s="56">
        <v>243.70945946000001</v>
      </c>
      <c r="K18" s="55">
        <v>-0.232160173</v>
      </c>
      <c r="L18" s="56">
        <v>17.803628324000002</v>
      </c>
      <c r="M18" s="57">
        <v>55</v>
      </c>
      <c r="N18" s="81">
        <v>195.89090909000001</v>
      </c>
      <c r="O18" s="58">
        <v>-0.68210246900000004</v>
      </c>
      <c r="P18" s="59">
        <v>25.216161727999999</v>
      </c>
      <c r="Q18" s="87">
        <v>146</v>
      </c>
      <c r="R18" s="87">
        <v>729.02054795000004</v>
      </c>
      <c r="S18" s="110">
        <v>0.16863282730000001</v>
      </c>
      <c r="T18" s="109">
        <v>14.044677418999999</v>
      </c>
      <c r="U18" s="60">
        <v>1140</v>
      </c>
      <c r="V18" s="60">
        <v>110</v>
      </c>
      <c r="W18" s="61">
        <v>0.80630716930000002</v>
      </c>
      <c r="X18" s="60">
        <v>17.639721879</v>
      </c>
      <c r="Y18" s="49"/>
      <c r="Z18" s="64"/>
      <c r="AA18" s="64"/>
      <c r="AB18" s="65"/>
      <c r="AC18" s="62">
        <v>1131</v>
      </c>
      <c r="AD18" s="63">
        <v>37.923607427</v>
      </c>
      <c r="AE18" s="64">
        <v>1.3838214285999999</v>
      </c>
      <c r="AF18" s="65">
        <v>14.585789662</v>
      </c>
    </row>
    <row r="19" spans="1:32" x14ac:dyDescent="0.2">
      <c r="A19" s="48" t="s">
        <v>3</v>
      </c>
      <c r="B19" s="49">
        <v>1994</v>
      </c>
      <c r="C19" s="50">
        <v>0.32965430019999997</v>
      </c>
      <c r="D19" s="51">
        <v>1287</v>
      </c>
      <c r="E19" s="53">
        <v>4316.8166277999999</v>
      </c>
      <c r="F19" s="53">
        <v>1894</v>
      </c>
      <c r="G19" s="52">
        <v>49.101927138000001</v>
      </c>
      <c r="H19" s="53">
        <v>34.408711193000002</v>
      </c>
      <c r="I19" s="54">
        <v>165</v>
      </c>
      <c r="J19" s="56">
        <v>256.96969696999997</v>
      </c>
      <c r="K19" s="55">
        <v>-0.283635005</v>
      </c>
      <c r="L19" s="56">
        <v>18.366926893999999</v>
      </c>
      <c r="M19" s="57">
        <v>78</v>
      </c>
      <c r="N19" s="81">
        <v>208.28205127999999</v>
      </c>
      <c r="O19" s="58">
        <v>-0.56308245199999996</v>
      </c>
      <c r="P19" s="59">
        <v>25.775770612999999</v>
      </c>
      <c r="Q19" s="87">
        <v>165</v>
      </c>
      <c r="R19" s="87">
        <v>768.57575757999996</v>
      </c>
      <c r="S19" s="110">
        <v>1.9013051682</v>
      </c>
      <c r="T19" s="109">
        <v>15.101886792</v>
      </c>
      <c r="U19" s="60">
        <v>1287</v>
      </c>
      <c r="V19" s="60">
        <v>111</v>
      </c>
      <c r="W19" s="61">
        <v>0.79286239999999997</v>
      </c>
      <c r="X19" s="60">
        <v>18.369470400000001</v>
      </c>
      <c r="Y19" s="49"/>
      <c r="Z19" s="64"/>
      <c r="AA19" s="64"/>
      <c r="AB19" s="65"/>
      <c r="AC19" s="62">
        <v>1269</v>
      </c>
      <c r="AD19" s="63">
        <v>38.034988179999999</v>
      </c>
      <c r="AE19" s="64">
        <v>1.5364803235</v>
      </c>
      <c r="AF19" s="65">
        <v>15.242671644</v>
      </c>
    </row>
    <row r="20" spans="1:32" x14ac:dyDescent="0.2">
      <c r="A20" s="48" t="s">
        <v>3</v>
      </c>
      <c r="B20" s="49">
        <v>1995</v>
      </c>
      <c r="C20" s="50">
        <v>0.47660357139999998</v>
      </c>
      <c r="D20" s="51">
        <v>1502</v>
      </c>
      <c r="E20" s="53">
        <v>4588.8655126000003</v>
      </c>
      <c r="F20" s="53">
        <v>2247</v>
      </c>
      <c r="G20" s="52">
        <v>85.885861148000004</v>
      </c>
      <c r="H20" s="53">
        <v>35.001645304999997</v>
      </c>
      <c r="I20" s="54">
        <v>263</v>
      </c>
      <c r="J20" s="56">
        <v>244.14068441000001</v>
      </c>
      <c r="K20" s="55">
        <v>-0.64514515400000005</v>
      </c>
      <c r="L20" s="56">
        <v>19.561877177</v>
      </c>
      <c r="M20" s="57">
        <v>170</v>
      </c>
      <c r="N20" s="81">
        <v>199.12941176000001</v>
      </c>
      <c r="O20" s="58">
        <v>0.1594605791</v>
      </c>
      <c r="P20" s="59">
        <v>26.353934520999999</v>
      </c>
      <c r="Q20" s="87">
        <v>264</v>
      </c>
      <c r="R20" s="87">
        <v>735.59848484999998</v>
      </c>
      <c r="S20" s="110">
        <v>3.7464817470999998</v>
      </c>
      <c r="T20" s="109">
        <v>16.20935528</v>
      </c>
      <c r="U20" s="60">
        <v>1502</v>
      </c>
      <c r="V20" s="60">
        <v>109</v>
      </c>
      <c r="W20" s="61">
        <v>1.0317701919</v>
      </c>
      <c r="X20" s="60">
        <v>19.242349844</v>
      </c>
      <c r="Y20" s="49">
        <v>56</v>
      </c>
      <c r="Z20" s="64">
        <v>6.9340000000000002</v>
      </c>
      <c r="AA20" s="64">
        <v>-1.0259697999999999E-2</v>
      </c>
      <c r="AB20" s="65">
        <v>11.894543064</v>
      </c>
      <c r="AC20" s="62">
        <v>1492</v>
      </c>
      <c r="AD20" s="63">
        <v>38.764544235999999</v>
      </c>
      <c r="AE20" s="64">
        <v>1.8384230423000001</v>
      </c>
      <c r="AF20" s="65">
        <v>16.229925023</v>
      </c>
    </row>
    <row r="21" spans="1:32" x14ac:dyDescent="0.2">
      <c r="A21" s="48" t="s">
        <v>3</v>
      </c>
      <c r="B21" s="49">
        <v>1996</v>
      </c>
      <c r="C21" s="50">
        <v>0.54754950499999999</v>
      </c>
      <c r="D21" s="51">
        <v>1669</v>
      </c>
      <c r="E21" s="53">
        <v>4681.4421808999996</v>
      </c>
      <c r="F21" s="53">
        <v>2601</v>
      </c>
      <c r="G21" s="52">
        <v>82.450822759999994</v>
      </c>
      <c r="H21" s="53">
        <v>35.122262591000002</v>
      </c>
      <c r="I21" s="54">
        <v>249</v>
      </c>
      <c r="J21" s="56">
        <v>247.70281123999999</v>
      </c>
      <c r="K21" s="55">
        <v>-1.4817292390000001</v>
      </c>
      <c r="L21" s="56">
        <v>20.240222093</v>
      </c>
      <c r="M21" s="57">
        <v>198</v>
      </c>
      <c r="N21" s="81">
        <v>201.92424242000001</v>
      </c>
      <c r="O21" s="58">
        <v>0.741816641</v>
      </c>
      <c r="P21" s="59">
        <v>27.023112866000002</v>
      </c>
      <c r="Q21" s="87">
        <v>251</v>
      </c>
      <c r="R21" s="87">
        <v>755.58167331000004</v>
      </c>
      <c r="S21" s="110">
        <v>3.3465307819999999</v>
      </c>
      <c r="T21" s="109">
        <v>17.395765946000001</v>
      </c>
      <c r="U21" s="60">
        <v>1669</v>
      </c>
      <c r="V21" s="60">
        <v>111</v>
      </c>
      <c r="W21" s="61">
        <v>1.0821168981</v>
      </c>
      <c r="X21" s="60">
        <v>20.058520061999999</v>
      </c>
      <c r="Y21" s="49">
        <v>75</v>
      </c>
      <c r="Z21" s="64">
        <v>7.2969999999999997</v>
      </c>
      <c r="AA21" s="64">
        <v>-9.7741939999999999E-3</v>
      </c>
      <c r="AB21" s="65">
        <v>13.792658509000001</v>
      </c>
      <c r="AC21" s="62">
        <v>1656</v>
      </c>
      <c r="AD21" s="63">
        <v>38.778321255999998</v>
      </c>
      <c r="AE21" s="64">
        <v>1.6701060016</v>
      </c>
      <c r="AF21" s="65">
        <v>17.106547466999999</v>
      </c>
    </row>
    <row r="22" spans="1:32" x14ac:dyDescent="0.2">
      <c r="A22" s="48" t="s">
        <v>3</v>
      </c>
      <c r="B22" s="49">
        <v>1997</v>
      </c>
      <c r="C22" s="50">
        <v>0.60900566570000003</v>
      </c>
      <c r="D22" s="51">
        <v>1744</v>
      </c>
      <c r="E22" s="53">
        <v>4659.5280962999996</v>
      </c>
      <c r="F22" s="53">
        <v>2719</v>
      </c>
      <c r="G22" s="52">
        <v>74.072618610000006</v>
      </c>
      <c r="H22" s="53">
        <v>35.009779698000003</v>
      </c>
      <c r="I22" s="54">
        <v>238</v>
      </c>
      <c r="J22" s="56">
        <v>241.30672268999999</v>
      </c>
      <c r="K22" s="55">
        <v>-1.6079487649999999</v>
      </c>
      <c r="L22" s="56">
        <v>20.145328418999998</v>
      </c>
      <c r="M22" s="57">
        <v>218</v>
      </c>
      <c r="N22" s="81">
        <v>195.20183485999999</v>
      </c>
      <c r="O22" s="58">
        <v>0.45013375090000002</v>
      </c>
      <c r="P22" s="59">
        <v>27.068658069000001</v>
      </c>
      <c r="Q22" s="87">
        <v>239</v>
      </c>
      <c r="R22" s="87">
        <v>730.47698745000002</v>
      </c>
      <c r="S22" s="110">
        <v>3.3330364014999998</v>
      </c>
      <c r="T22" s="109">
        <v>16.742599584000001</v>
      </c>
      <c r="U22" s="60">
        <v>1744</v>
      </c>
      <c r="V22" s="60">
        <v>108</v>
      </c>
      <c r="W22" s="61">
        <v>0.80925894499999995</v>
      </c>
      <c r="X22" s="60">
        <v>19.89734194</v>
      </c>
      <c r="Y22" s="49">
        <v>136</v>
      </c>
      <c r="Z22" s="64">
        <v>7.4880000000000004</v>
      </c>
      <c r="AA22" s="64">
        <v>-1.8800104000000002E-2</v>
      </c>
      <c r="AB22" s="65">
        <v>13.631641635999999</v>
      </c>
      <c r="AC22" s="62">
        <v>1711</v>
      </c>
      <c r="AD22" s="63">
        <v>37.942372880999997</v>
      </c>
      <c r="AE22" s="64">
        <v>1.7529516548999999</v>
      </c>
      <c r="AF22" s="65">
        <v>16.979799367999998</v>
      </c>
    </row>
    <row r="23" spans="1:32" x14ac:dyDescent="0.2">
      <c r="A23" s="48" t="s">
        <v>3</v>
      </c>
      <c r="B23" s="49">
        <v>1998</v>
      </c>
      <c r="C23" s="50">
        <v>0.60337337579999994</v>
      </c>
      <c r="D23" s="51">
        <v>1923</v>
      </c>
      <c r="E23" s="53">
        <v>4751.7238690000004</v>
      </c>
      <c r="F23" s="53">
        <v>3133</v>
      </c>
      <c r="G23" s="52">
        <v>74.412840728000006</v>
      </c>
      <c r="H23" s="53">
        <v>34.716668368999997</v>
      </c>
      <c r="I23" s="54">
        <v>316</v>
      </c>
      <c r="J23" s="56">
        <v>233.43987342</v>
      </c>
      <c r="K23" s="55">
        <v>-1.4505404799999999</v>
      </c>
      <c r="L23" s="56">
        <v>19.997392319999999</v>
      </c>
      <c r="M23" s="57">
        <v>309</v>
      </c>
      <c r="N23" s="81">
        <v>193.78964400999999</v>
      </c>
      <c r="O23" s="58">
        <v>0.89471657069999999</v>
      </c>
      <c r="P23" s="59">
        <v>26.672109724999999</v>
      </c>
      <c r="Q23" s="87">
        <v>315</v>
      </c>
      <c r="R23" s="87">
        <v>719.82857143000001</v>
      </c>
      <c r="S23" s="110">
        <v>4.1650631438000003</v>
      </c>
      <c r="T23" s="109">
        <v>16.149337662000001</v>
      </c>
      <c r="U23" s="60">
        <v>1923</v>
      </c>
      <c r="V23" s="60">
        <v>113</v>
      </c>
      <c r="W23" s="61">
        <v>0.71638604350000001</v>
      </c>
      <c r="X23" s="60">
        <v>19.619422215</v>
      </c>
      <c r="Y23" s="49">
        <v>159</v>
      </c>
      <c r="Z23" s="64">
        <v>7.55</v>
      </c>
      <c r="AA23" s="64">
        <v>-2.46605E-4</v>
      </c>
      <c r="AB23" s="65">
        <v>12.97196671</v>
      </c>
      <c r="AC23" s="62">
        <v>1905</v>
      </c>
      <c r="AD23" s="63">
        <v>39.210446193999999</v>
      </c>
      <c r="AE23" s="64">
        <v>1.5018652666000001</v>
      </c>
      <c r="AF23" s="65">
        <v>16.680274022999999</v>
      </c>
    </row>
    <row r="24" spans="1:32" x14ac:dyDescent="0.2">
      <c r="A24" s="48" t="s">
        <v>3</v>
      </c>
      <c r="B24" s="49">
        <v>1999</v>
      </c>
      <c r="C24" s="50">
        <v>0.69012096769999998</v>
      </c>
      <c r="D24" s="51">
        <v>1941</v>
      </c>
      <c r="E24" s="53">
        <v>4730.7655848000004</v>
      </c>
      <c r="F24" s="53">
        <v>3422</v>
      </c>
      <c r="G24" s="52">
        <v>66.888609001000006</v>
      </c>
      <c r="H24" s="53">
        <v>33.426585330000002</v>
      </c>
      <c r="I24" s="54">
        <v>335</v>
      </c>
      <c r="J24" s="56">
        <v>231.82686566999999</v>
      </c>
      <c r="K24" s="55">
        <v>-1.2761372950000001</v>
      </c>
      <c r="L24" s="56">
        <v>19.305660421999999</v>
      </c>
      <c r="M24" s="57">
        <v>331</v>
      </c>
      <c r="N24" s="81">
        <v>195.41993958</v>
      </c>
      <c r="O24" s="58">
        <v>0.72475643270000001</v>
      </c>
      <c r="P24" s="59">
        <v>25.67959269</v>
      </c>
      <c r="Q24" s="87">
        <v>335</v>
      </c>
      <c r="R24" s="87">
        <v>721.20895522000001</v>
      </c>
      <c r="S24" s="110">
        <v>2.4261266032000002</v>
      </c>
      <c r="T24" s="109">
        <v>15.781407944</v>
      </c>
      <c r="U24" s="60">
        <v>1941</v>
      </c>
      <c r="V24" s="60">
        <v>116</v>
      </c>
      <c r="W24" s="61">
        <v>0.86809950250000001</v>
      </c>
      <c r="X24" s="60">
        <v>18.958905179999999</v>
      </c>
      <c r="Y24" s="49">
        <v>218</v>
      </c>
      <c r="Z24" s="64">
        <v>7.4669999999999996</v>
      </c>
      <c r="AA24" s="64">
        <v>-1.1292517E-2</v>
      </c>
      <c r="AB24" s="65">
        <v>13.181512605</v>
      </c>
      <c r="AC24" s="62">
        <v>1922</v>
      </c>
      <c r="AD24" s="63">
        <v>39.718314255999999</v>
      </c>
      <c r="AE24" s="64">
        <v>1.4107747268999999</v>
      </c>
      <c r="AF24" s="65">
        <v>16.102687363000001</v>
      </c>
    </row>
    <row r="25" spans="1:32" x14ac:dyDescent="0.2">
      <c r="A25" s="48" t="s">
        <v>3</v>
      </c>
      <c r="B25" s="49">
        <v>2000</v>
      </c>
      <c r="C25" s="50">
        <v>0.62706857140000005</v>
      </c>
      <c r="D25" s="51">
        <v>2088</v>
      </c>
      <c r="E25" s="53">
        <v>4892.6781609</v>
      </c>
      <c r="F25" s="53">
        <v>3756</v>
      </c>
      <c r="G25" s="52">
        <v>91.755492544999996</v>
      </c>
      <c r="H25" s="53">
        <v>32.722547390999999</v>
      </c>
      <c r="I25" s="54">
        <v>400</v>
      </c>
      <c r="J25" s="56">
        <v>235.58</v>
      </c>
      <c r="K25" s="55">
        <v>-0.652820752</v>
      </c>
      <c r="L25" s="56">
        <v>19.052231795000001</v>
      </c>
      <c r="M25" s="57">
        <v>392</v>
      </c>
      <c r="N25" s="81">
        <v>198.625</v>
      </c>
      <c r="O25" s="58">
        <v>1.6403541167</v>
      </c>
      <c r="P25" s="59">
        <v>25.262503863999999</v>
      </c>
      <c r="Q25" s="87">
        <v>401</v>
      </c>
      <c r="R25" s="87">
        <v>734.12967580999998</v>
      </c>
      <c r="S25" s="110">
        <v>3.7296730544000001</v>
      </c>
      <c r="T25" s="109">
        <v>16.079488463000001</v>
      </c>
      <c r="U25" s="60">
        <v>2088</v>
      </c>
      <c r="V25" s="60">
        <v>114</v>
      </c>
      <c r="W25" s="61">
        <v>1.0061064568</v>
      </c>
      <c r="X25" s="60">
        <v>18.453545891000001</v>
      </c>
      <c r="Y25" s="49">
        <v>260</v>
      </c>
      <c r="Z25" s="64">
        <v>7.3819999999999997</v>
      </c>
      <c r="AA25" s="64">
        <v>2.0150505400000001E-2</v>
      </c>
      <c r="AB25" s="65">
        <v>14.077162112</v>
      </c>
      <c r="AC25" s="62">
        <v>2047</v>
      </c>
      <c r="AD25" s="63">
        <v>41.385246702000003</v>
      </c>
      <c r="AE25" s="64">
        <v>1.3400180544</v>
      </c>
      <c r="AF25" s="65">
        <v>15.682505767</v>
      </c>
    </row>
    <row r="26" spans="1:32" x14ac:dyDescent="0.2">
      <c r="A26" s="48" t="s">
        <v>3</v>
      </c>
      <c r="B26" s="49">
        <v>2001</v>
      </c>
      <c r="C26" s="50">
        <v>0.60801184600000002</v>
      </c>
      <c r="D26" s="51">
        <v>2145</v>
      </c>
      <c r="E26" s="53">
        <v>4872.9543124000002</v>
      </c>
      <c r="F26" s="53">
        <v>3640</v>
      </c>
      <c r="G26" s="52">
        <v>86.989057692000003</v>
      </c>
      <c r="H26" s="53">
        <v>33.980687088000003</v>
      </c>
      <c r="I26" s="54">
        <v>414</v>
      </c>
      <c r="J26" s="56">
        <v>235.11594203000001</v>
      </c>
      <c r="K26" s="55">
        <v>-0.93240478800000004</v>
      </c>
      <c r="L26" s="56">
        <v>19.402471106</v>
      </c>
      <c r="M26" s="57">
        <v>409</v>
      </c>
      <c r="N26" s="81">
        <v>196</v>
      </c>
      <c r="O26" s="58">
        <v>1.3935568680999999</v>
      </c>
      <c r="P26" s="59">
        <v>25.942575274999999</v>
      </c>
      <c r="Q26" s="87">
        <v>416</v>
      </c>
      <c r="R26" s="87">
        <v>729.52644230999999</v>
      </c>
      <c r="S26" s="110">
        <v>3.2130984539999998</v>
      </c>
      <c r="T26" s="109">
        <v>16.249980064999999</v>
      </c>
      <c r="U26" s="60">
        <v>2145</v>
      </c>
      <c r="V26" s="60">
        <v>118</v>
      </c>
      <c r="W26" s="61">
        <v>1.2135390323999999</v>
      </c>
      <c r="X26" s="60">
        <v>18.999990654000001</v>
      </c>
      <c r="Y26" s="49">
        <v>323</v>
      </c>
      <c r="Z26" s="64">
        <v>7.3680000000000003</v>
      </c>
      <c r="AA26" s="64">
        <v>3.0113548899999999E-2</v>
      </c>
      <c r="AB26" s="65">
        <v>14.93860662</v>
      </c>
      <c r="AC26" s="62">
        <v>2119</v>
      </c>
      <c r="AD26" s="63">
        <v>41.32529495</v>
      </c>
      <c r="AE26" s="64">
        <v>1.2931558586</v>
      </c>
      <c r="AF26" s="65">
        <v>16.212085333000001</v>
      </c>
    </row>
    <row r="27" spans="1:32" x14ac:dyDescent="0.2">
      <c r="A27" s="48" t="s">
        <v>3</v>
      </c>
      <c r="B27" s="49">
        <v>2002</v>
      </c>
      <c r="C27" s="50">
        <v>0.55371480799999995</v>
      </c>
      <c r="D27" s="51">
        <v>2478</v>
      </c>
      <c r="E27" s="53">
        <v>4890.7437449999998</v>
      </c>
      <c r="F27" s="53">
        <v>3880</v>
      </c>
      <c r="G27" s="52">
        <v>95.792664947999995</v>
      </c>
      <c r="H27" s="53">
        <v>33.487313917999998</v>
      </c>
      <c r="I27" s="54">
        <v>360</v>
      </c>
      <c r="J27" s="56">
        <v>235.50833333</v>
      </c>
      <c r="K27" s="55">
        <v>-0.50359746999999999</v>
      </c>
      <c r="L27" s="56">
        <v>18.497419829999998</v>
      </c>
      <c r="M27" s="57">
        <v>360</v>
      </c>
      <c r="N27" s="81">
        <v>196.16111111000001</v>
      </c>
      <c r="O27" s="58">
        <v>1.6042359464</v>
      </c>
      <c r="P27" s="59">
        <v>25.637058277000001</v>
      </c>
      <c r="Q27" s="87">
        <v>365</v>
      </c>
      <c r="R27" s="87">
        <v>732.03287670999998</v>
      </c>
      <c r="S27" s="110">
        <v>3.3302233049000001</v>
      </c>
      <c r="T27" s="109">
        <v>16.154237514999998</v>
      </c>
      <c r="U27" s="60">
        <v>2478</v>
      </c>
      <c r="V27" s="60">
        <v>118</v>
      </c>
      <c r="W27" s="61">
        <v>1.4660232317999999</v>
      </c>
      <c r="X27" s="60">
        <v>18.399570212</v>
      </c>
      <c r="Y27" s="49">
        <v>366</v>
      </c>
      <c r="Z27" s="64">
        <v>7.5129999999999999</v>
      </c>
      <c r="AA27" s="64">
        <v>2.3909611000000001E-2</v>
      </c>
      <c r="AB27" s="65">
        <v>15.558237986</v>
      </c>
      <c r="AC27" s="62">
        <v>2446</v>
      </c>
      <c r="AD27" s="63">
        <v>39.815331153000002</v>
      </c>
      <c r="AE27" s="64">
        <v>1.1681171405999999</v>
      </c>
      <c r="AF27" s="65">
        <v>15.712012627</v>
      </c>
    </row>
    <row r="28" spans="1:32" x14ac:dyDescent="0.2">
      <c r="A28" s="48" t="s">
        <v>3</v>
      </c>
      <c r="B28" s="49">
        <v>2003</v>
      </c>
      <c r="C28" s="50">
        <v>0.60604886970000005</v>
      </c>
      <c r="D28" s="51">
        <v>2532</v>
      </c>
      <c r="E28" s="53">
        <v>4996.8246445000004</v>
      </c>
      <c r="F28" s="53">
        <v>4156</v>
      </c>
      <c r="G28" s="52">
        <v>88.483638114000001</v>
      </c>
      <c r="H28" s="53">
        <v>32.816875119999999</v>
      </c>
      <c r="I28" s="54">
        <v>349</v>
      </c>
      <c r="J28" s="56">
        <v>251.61318051999999</v>
      </c>
      <c r="K28" s="55">
        <v>-0.14004803299999999</v>
      </c>
      <c r="L28" s="56">
        <v>18.706867004999999</v>
      </c>
      <c r="M28" s="57">
        <v>344</v>
      </c>
      <c r="N28" s="81">
        <v>212.09011627999999</v>
      </c>
      <c r="O28" s="58">
        <v>1.7599398025999999</v>
      </c>
      <c r="P28" s="59">
        <v>25.513262701999999</v>
      </c>
      <c r="Q28" s="87">
        <v>350</v>
      </c>
      <c r="R28" s="87">
        <v>786.14</v>
      </c>
      <c r="S28" s="110">
        <v>4.8393194131000001</v>
      </c>
      <c r="T28" s="109">
        <v>16.857068849000001</v>
      </c>
      <c r="U28" s="60">
        <v>2532</v>
      </c>
      <c r="V28" s="60">
        <v>114</v>
      </c>
      <c r="W28" s="61">
        <v>1.5257766264999999</v>
      </c>
      <c r="X28" s="60">
        <v>18.422467710999999</v>
      </c>
      <c r="Y28" s="49">
        <v>428</v>
      </c>
      <c r="Z28" s="64">
        <v>7.3769999999999998</v>
      </c>
      <c r="AA28" s="64">
        <v>1.10905321E-2</v>
      </c>
      <c r="AB28" s="65">
        <v>16.465134762000002</v>
      </c>
      <c r="AC28" s="62">
        <v>2485</v>
      </c>
      <c r="AD28" s="63">
        <v>40.241971831000001</v>
      </c>
      <c r="AE28" s="64">
        <v>1.0156127379</v>
      </c>
      <c r="AF28" s="65">
        <v>15.999743533</v>
      </c>
    </row>
    <row r="29" spans="1:32" x14ac:dyDescent="0.2">
      <c r="A29" s="48" t="s">
        <v>3</v>
      </c>
      <c r="B29" s="49">
        <v>2004</v>
      </c>
      <c r="C29" s="50">
        <v>0.612936598</v>
      </c>
      <c r="D29" s="51">
        <v>2660</v>
      </c>
      <c r="E29" s="53">
        <v>5139.4120301000003</v>
      </c>
      <c r="F29" s="53">
        <v>4427</v>
      </c>
      <c r="G29" s="52">
        <v>71.322416986999997</v>
      </c>
      <c r="H29" s="53">
        <v>32.846366613999997</v>
      </c>
      <c r="I29" s="54">
        <v>357</v>
      </c>
      <c r="J29" s="56">
        <v>258.59383753999998</v>
      </c>
      <c r="K29" s="55">
        <v>-0.46837310399999998</v>
      </c>
      <c r="L29" s="56">
        <v>18.690127009000001</v>
      </c>
      <c r="M29" s="57">
        <v>357</v>
      </c>
      <c r="N29" s="81">
        <v>220.43417367000001</v>
      </c>
      <c r="O29" s="58">
        <v>1.3388112994000001</v>
      </c>
      <c r="P29" s="59">
        <v>25.541943051000001</v>
      </c>
      <c r="Q29" s="87">
        <v>360</v>
      </c>
      <c r="R29" s="87">
        <v>813.79722221999998</v>
      </c>
      <c r="S29" s="110">
        <v>3.9298237560999998</v>
      </c>
      <c r="T29" s="109">
        <v>16.298783110999999</v>
      </c>
      <c r="U29" s="60">
        <v>2660</v>
      </c>
      <c r="V29" s="60">
        <v>115</v>
      </c>
      <c r="W29" s="61">
        <v>1.5090642243000001</v>
      </c>
      <c r="X29" s="60">
        <v>18.379818633999999</v>
      </c>
      <c r="Y29" s="49">
        <v>511</v>
      </c>
      <c r="Z29" s="64">
        <v>7.2119999999999997</v>
      </c>
      <c r="AA29" s="64">
        <v>-1.93056E-3</v>
      </c>
      <c r="AB29" s="65">
        <v>17.027391999999999</v>
      </c>
      <c r="AC29" s="62">
        <v>2618</v>
      </c>
      <c r="AD29" s="63">
        <v>40.763292589999999</v>
      </c>
      <c r="AE29" s="64">
        <v>0.54445520859999996</v>
      </c>
      <c r="AF29" s="65">
        <v>15.939542854000001</v>
      </c>
    </row>
    <row r="30" spans="1:32" x14ac:dyDescent="0.2">
      <c r="A30" s="48" t="s">
        <v>3</v>
      </c>
      <c r="B30" s="49">
        <v>2005</v>
      </c>
      <c r="C30" s="50">
        <v>0.54814853870000002</v>
      </c>
      <c r="D30" s="51">
        <v>2694</v>
      </c>
      <c r="E30" s="53">
        <v>4954.1306606999997</v>
      </c>
      <c r="F30" s="53">
        <v>4725</v>
      </c>
      <c r="G30" s="52">
        <v>50.423174603</v>
      </c>
      <c r="H30" s="53">
        <v>31.738099047999999</v>
      </c>
      <c r="I30" s="54">
        <v>370</v>
      </c>
      <c r="J30" s="56">
        <v>246.1</v>
      </c>
      <c r="K30" s="55">
        <v>-8.3080840000000003E-2</v>
      </c>
      <c r="L30" s="56">
        <v>17.915183323000001</v>
      </c>
      <c r="M30" s="57">
        <v>369</v>
      </c>
      <c r="N30" s="81">
        <v>206.51219512</v>
      </c>
      <c r="O30" s="58">
        <v>1.1830287953</v>
      </c>
      <c r="P30" s="59">
        <v>24.587459454000001</v>
      </c>
      <c r="Q30" s="87">
        <v>370</v>
      </c>
      <c r="R30" s="87">
        <v>764.99729730000001</v>
      </c>
      <c r="S30" s="110">
        <v>3.4014355048999998</v>
      </c>
      <c r="T30" s="109">
        <v>15.221691530999999</v>
      </c>
      <c r="U30" s="60">
        <v>2694</v>
      </c>
      <c r="V30" s="60">
        <v>115</v>
      </c>
      <c r="W30" s="61">
        <v>1.3156766263999999</v>
      </c>
      <c r="X30" s="60">
        <v>17.640673448000001</v>
      </c>
      <c r="Y30" s="49">
        <v>606</v>
      </c>
      <c r="Z30" s="64">
        <v>7.3940000000000001</v>
      </c>
      <c r="AA30" s="64">
        <v>1.7062386400000001E-2</v>
      </c>
      <c r="AB30" s="65">
        <v>17.145003028000001</v>
      </c>
      <c r="AC30" s="62">
        <v>2661</v>
      </c>
      <c r="AD30" s="63">
        <v>39.430402104000002</v>
      </c>
      <c r="AE30" s="64">
        <v>0.68808352920000004</v>
      </c>
      <c r="AF30" s="65">
        <v>15.113958535</v>
      </c>
    </row>
    <row r="31" spans="1:32" x14ac:dyDescent="0.2">
      <c r="A31" s="48" t="s">
        <v>3</v>
      </c>
      <c r="B31" s="49">
        <v>2006</v>
      </c>
      <c r="C31" s="50">
        <v>0.57437545130000001</v>
      </c>
      <c r="D31" s="51">
        <v>2862</v>
      </c>
      <c r="E31" s="53">
        <v>5025.4301187999999</v>
      </c>
      <c r="F31" s="53">
        <v>5100</v>
      </c>
      <c r="G31" s="52">
        <v>56.554047058999998</v>
      </c>
      <c r="H31" s="53">
        <v>31.531849019999999</v>
      </c>
      <c r="I31" s="54">
        <v>345</v>
      </c>
      <c r="J31" s="56">
        <v>241.87246377</v>
      </c>
      <c r="K31" s="55">
        <v>0.71943693519999996</v>
      </c>
      <c r="L31" s="56">
        <v>17.815631434</v>
      </c>
      <c r="M31" s="57">
        <v>348</v>
      </c>
      <c r="N31" s="81">
        <v>207.71551724</v>
      </c>
      <c r="O31" s="58">
        <v>1.6884141652</v>
      </c>
      <c r="P31" s="59">
        <v>24.616644496999999</v>
      </c>
      <c r="Q31" s="87">
        <v>348</v>
      </c>
      <c r="R31" s="87">
        <v>761.48850574999994</v>
      </c>
      <c r="S31" s="110">
        <v>3.3280946833999998</v>
      </c>
      <c r="T31" s="109">
        <v>15.012326762000001</v>
      </c>
      <c r="U31" s="60">
        <v>2862</v>
      </c>
      <c r="V31" s="60">
        <v>117</v>
      </c>
      <c r="W31" s="61">
        <v>1.4137025913000001</v>
      </c>
      <c r="X31" s="60">
        <v>17.680207695</v>
      </c>
      <c r="Y31" s="49">
        <v>628</v>
      </c>
      <c r="Z31" s="64">
        <v>7.1920000000000002</v>
      </c>
      <c r="AA31" s="64">
        <v>2.1563771299999999E-2</v>
      </c>
      <c r="AB31" s="65">
        <v>17.372622320000001</v>
      </c>
      <c r="AC31" s="62">
        <v>2839</v>
      </c>
      <c r="AD31" s="63">
        <v>39.754948925999997</v>
      </c>
      <c r="AE31" s="64">
        <v>1.6796337025000001</v>
      </c>
      <c r="AF31" s="65">
        <v>15.109704727</v>
      </c>
    </row>
    <row r="32" spans="1:32" x14ac:dyDescent="0.2">
      <c r="A32" s="48" t="s">
        <v>3</v>
      </c>
      <c r="B32" s="49">
        <v>2007</v>
      </c>
      <c r="C32" s="50">
        <v>0.55094461579999998</v>
      </c>
      <c r="D32" s="51">
        <v>2735</v>
      </c>
      <c r="E32" s="53">
        <v>5083.7122485999998</v>
      </c>
      <c r="F32" s="53">
        <v>5029</v>
      </c>
      <c r="G32" s="52">
        <v>41.890409624</v>
      </c>
      <c r="H32" s="53">
        <v>31.402410618000001</v>
      </c>
      <c r="I32" s="54">
        <v>339</v>
      </c>
      <c r="J32" s="56">
        <v>252.35693215000001</v>
      </c>
      <c r="K32" s="55">
        <v>1.0515763791999999</v>
      </c>
      <c r="L32" s="56">
        <v>18.045032264</v>
      </c>
      <c r="M32" s="57">
        <v>341</v>
      </c>
      <c r="N32" s="81">
        <v>213.74780059</v>
      </c>
      <c r="O32" s="58">
        <v>1.8242920812000001</v>
      </c>
      <c r="P32" s="59">
        <v>24.624520096000001</v>
      </c>
      <c r="Q32" s="87">
        <v>341</v>
      </c>
      <c r="R32" s="87">
        <v>789.65102638999997</v>
      </c>
      <c r="S32" s="110">
        <v>3.6925002993999998</v>
      </c>
      <c r="T32" s="109">
        <v>15.48893503</v>
      </c>
      <c r="U32" s="60">
        <v>2735</v>
      </c>
      <c r="V32" s="60">
        <v>115</v>
      </c>
      <c r="W32" s="61">
        <v>1.4897909616</v>
      </c>
      <c r="X32" s="60">
        <v>17.867363130000001</v>
      </c>
      <c r="Y32" s="49">
        <v>634</v>
      </c>
      <c r="Z32" s="64">
        <v>7.173</v>
      </c>
      <c r="AA32" s="64">
        <v>3.2819539000000001E-3</v>
      </c>
      <c r="AB32" s="65">
        <v>17.839891452</v>
      </c>
      <c r="AC32" s="62">
        <v>2708</v>
      </c>
      <c r="AD32" s="63">
        <v>36.982754800999999</v>
      </c>
      <c r="AE32" s="64">
        <v>0.68972183310000001</v>
      </c>
      <c r="AF32" s="65">
        <v>15.300574164</v>
      </c>
    </row>
    <row r="33" spans="1:32" x14ac:dyDescent="0.2">
      <c r="A33" s="48" t="s">
        <v>3</v>
      </c>
      <c r="B33" s="49">
        <v>2008</v>
      </c>
      <c r="C33" s="50">
        <v>0.53564622969999998</v>
      </c>
      <c r="D33" s="51">
        <v>2715</v>
      </c>
      <c r="E33" s="53">
        <v>5073.9012891000002</v>
      </c>
      <c r="F33" s="53">
        <v>5188</v>
      </c>
      <c r="G33" s="52">
        <v>21.025319969000002</v>
      </c>
      <c r="H33" s="53">
        <v>30.224353700999998</v>
      </c>
      <c r="I33" s="54">
        <v>339</v>
      </c>
      <c r="J33" s="56">
        <v>255.94395280000001</v>
      </c>
      <c r="K33" s="55">
        <v>0.94904187569999998</v>
      </c>
      <c r="L33" s="56">
        <v>17.4066978</v>
      </c>
      <c r="M33" s="57">
        <v>342</v>
      </c>
      <c r="N33" s="81">
        <v>221.15497076</v>
      </c>
      <c r="O33" s="58">
        <v>1.4352294639000001</v>
      </c>
      <c r="P33" s="59">
        <v>23.752302352000001</v>
      </c>
      <c r="Q33" s="87">
        <v>342</v>
      </c>
      <c r="R33" s="87">
        <v>814.46198830000003</v>
      </c>
      <c r="S33" s="110">
        <v>2.9392313023000001</v>
      </c>
      <c r="T33" s="109">
        <v>14.602383771</v>
      </c>
      <c r="U33" s="60">
        <v>2715</v>
      </c>
      <c r="V33" s="60">
        <v>112</v>
      </c>
      <c r="W33" s="61">
        <v>1.003805711</v>
      </c>
      <c r="X33" s="60">
        <v>16.926865908</v>
      </c>
      <c r="Y33" s="49">
        <v>625</v>
      </c>
      <c r="Z33" s="64">
        <v>7.0940000000000003</v>
      </c>
      <c r="AA33" s="64">
        <v>2.75423684E-2</v>
      </c>
      <c r="AB33" s="65">
        <v>17.532584870000001</v>
      </c>
      <c r="AC33" s="62">
        <v>2667</v>
      </c>
      <c r="AD33" s="63">
        <v>32.122084739000002</v>
      </c>
      <c r="AE33" s="64">
        <v>-0.66133229800000004</v>
      </c>
      <c r="AF33" s="65">
        <v>14.366391182999999</v>
      </c>
    </row>
    <row r="34" spans="1:32" s="77" customFormat="1" x14ac:dyDescent="0.2">
      <c r="A34" s="67" t="s">
        <v>3</v>
      </c>
      <c r="B34" s="68">
        <v>2009</v>
      </c>
      <c r="C34" s="69">
        <v>0.60984294650000004</v>
      </c>
      <c r="D34" s="51">
        <v>2699</v>
      </c>
      <c r="E34" s="19">
        <v>5184.4735086999999</v>
      </c>
      <c r="F34" s="19">
        <v>5468</v>
      </c>
      <c r="G34" s="17">
        <v>50.806949525</v>
      </c>
      <c r="H34" s="19">
        <v>29.991878931999999</v>
      </c>
      <c r="I34" s="54">
        <v>324</v>
      </c>
      <c r="J34" s="71">
        <v>252.60185185</v>
      </c>
      <c r="K34" s="70">
        <v>1.2746279538</v>
      </c>
      <c r="L34" s="71">
        <v>17.640045979</v>
      </c>
      <c r="M34" s="57">
        <v>329</v>
      </c>
      <c r="N34" s="82">
        <v>217.59574468</v>
      </c>
      <c r="O34" s="72">
        <v>1.8272348097</v>
      </c>
      <c r="P34" s="59">
        <v>23.761791545000001</v>
      </c>
      <c r="Q34" s="87">
        <v>328</v>
      </c>
      <c r="R34" s="87">
        <v>801.29878049000001</v>
      </c>
      <c r="S34" s="110">
        <v>2.7610147991999998</v>
      </c>
      <c r="T34" s="109">
        <v>14.447009513999999</v>
      </c>
      <c r="U34" s="73">
        <v>2699</v>
      </c>
      <c r="V34" s="73">
        <v>112</v>
      </c>
      <c r="W34" s="74">
        <v>1.7071695659999999</v>
      </c>
      <c r="X34" s="73">
        <v>17.061851491999999</v>
      </c>
      <c r="Y34" s="68">
        <v>669</v>
      </c>
      <c r="Z34" s="76">
        <v>7.0529999999999999</v>
      </c>
      <c r="AA34" s="76">
        <v>2.5973483999999999E-3</v>
      </c>
      <c r="AB34" s="65">
        <v>17.892536214</v>
      </c>
      <c r="AC34" s="62">
        <v>2622</v>
      </c>
      <c r="AD34" s="75">
        <v>29.352898550999999</v>
      </c>
      <c r="AE34" s="76">
        <v>-3.6645420889999998</v>
      </c>
      <c r="AF34" s="65">
        <v>14.326587529999999</v>
      </c>
    </row>
    <row r="35" spans="1:32" s="77" customFormat="1" x14ac:dyDescent="0.2">
      <c r="A35" s="67" t="s">
        <v>3</v>
      </c>
      <c r="B35" s="68">
        <v>2010</v>
      </c>
      <c r="C35" s="69">
        <v>0.60321740369999999</v>
      </c>
      <c r="D35" s="51">
        <v>2589</v>
      </c>
      <c r="E35" s="19">
        <v>5314.5534956000001</v>
      </c>
      <c r="F35" s="19">
        <v>5418</v>
      </c>
      <c r="G35" s="17">
        <v>52.772297895999998</v>
      </c>
      <c r="H35" s="19">
        <v>30.001105205000002</v>
      </c>
      <c r="I35" s="54">
        <v>329</v>
      </c>
      <c r="J35" s="71">
        <v>248.55015198000001</v>
      </c>
      <c r="K35" s="70">
        <v>1.9264987066000001</v>
      </c>
      <c r="L35" s="71">
        <v>18.110872506</v>
      </c>
      <c r="M35" s="57">
        <v>331</v>
      </c>
      <c r="N35" s="82">
        <v>216.98791541</v>
      </c>
      <c r="O35" s="72">
        <v>1.9051543005</v>
      </c>
      <c r="P35" s="59">
        <v>23.969230712000002</v>
      </c>
      <c r="Q35" s="87">
        <v>331</v>
      </c>
      <c r="R35" s="87">
        <v>799.84894259999999</v>
      </c>
      <c r="S35" s="110">
        <v>4.4869795814</v>
      </c>
      <c r="T35" s="109">
        <v>14.32802195</v>
      </c>
      <c r="U35" s="73">
        <v>2589</v>
      </c>
      <c r="V35" s="73">
        <v>109</v>
      </c>
      <c r="W35" s="74">
        <v>1.6933025489</v>
      </c>
      <c r="X35" s="73">
        <v>17.397114517999999</v>
      </c>
      <c r="Y35" s="68">
        <v>648</v>
      </c>
      <c r="Z35" s="76">
        <v>6.8470000000000004</v>
      </c>
      <c r="AA35" s="76">
        <v>-4.6688081999999999E-2</v>
      </c>
      <c r="AB35" s="65">
        <v>18.193145449999999</v>
      </c>
      <c r="AC35" s="62">
        <v>2540</v>
      </c>
      <c r="AD35" s="75">
        <v>25.764960630000001</v>
      </c>
      <c r="AE35" s="76">
        <v>-5.892894493</v>
      </c>
      <c r="AF35" s="65">
        <v>14.131815057000001</v>
      </c>
    </row>
    <row r="36" spans="1:32" x14ac:dyDescent="0.2">
      <c r="A36" s="48" t="s">
        <v>3</v>
      </c>
      <c r="B36" s="49">
        <v>2011</v>
      </c>
      <c r="C36" s="50">
        <v>0.64223612789999995</v>
      </c>
      <c r="D36" s="51">
        <v>2359</v>
      </c>
      <c r="E36" s="53">
        <v>5453.7524375000003</v>
      </c>
      <c r="F36" s="53">
        <v>5326</v>
      </c>
      <c r="G36" s="52">
        <v>63.004151333000003</v>
      </c>
      <c r="H36" s="53">
        <v>28.253892978</v>
      </c>
      <c r="I36" s="54">
        <v>316</v>
      </c>
      <c r="J36" s="56">
        <v>255.47784809999999</v>
      </c>
      <c r="K36" s="55">
        <v>3.0311474854</v>
      </c>
      <c r="L36" s="56">
        <v>17.552722923000001</v>
      </c>
      <c r="M36" s="57">
        <v>318</v>
      </c>
      <c r="N36" s="81">
        <v>223.67295597</v>
      </c>
      <c r="O36" s="58">
        <v>2.1467980461999998</v>
      </c>
      <c r="P36" s="59">
        <v>22.832537667</v>
      </c>
      <c r="Q36" s="87">
        <v>318</v>
      </c>
      <c r="R36" s="87">
        <v>822.03459119000001</v>
      </c>
      <c r="S36" s="110">
        <v>3.2261116430999999</v>
      </c>
      <c r="T36" s="109">
        <v>13.308923387</v>
      </c>
      <c r="U36" s="60">
        <v>2359</v>
      </c>
      <c r="V36" s="60">
        <v>104</v>
      </c>
      <c r="W36" s="61">
        <v>1.4521016184</v>
      </c>
      <c r="X36" s="60">
        <v>16.328241437999999</v>
      </c>
      <c r="Y36" s="49">
        <v>695</v>
      </c>
      <c r="Z36" s="64">
        <v>6.7370000000000001</v>
      </c>
      <c r="AA36" s="64">
        <v>-8.0345873999999998E-2</v>
      </c>
      <c r="AB36" s="65">
        <v>17.659393369</v>
      </c>
      <c r="AC36" s="62">
        <v>2169</v>
      </c>
      <c r="AD36" s="63">
        <v>23.120746887999999</v>
      </c>
      <c r="AE36" s="64">
        <v>-8.0690816440000006</v>
      </c>
      <c r="AF36" s="65">
        <v>12.706379144</v>
      </c>
    </row>
    <row r="37" spans="1:32" x14ac:dyDescent="0.2">
      <c r="A37" s="48" t="s">
        <v>3</v>
      </c>
      <c r="B37" s="49">
        <v>2012</v>
      </c>
      <c r="C37" s="50">
        <v>0.67843027889999996</v>
      </c>
      <c r="D37" s="51">
        <v>1613</v>
      </c>
      <c r="E37" s="53">
        <v>5714.1649101000003</v>
      </c>
      <c r="F37" s="53">
        <v>5133</v>
      </c>
      <c r="G37" s="52">
        <v>70.853485290999998</v>
      </c>
      <c r="H37" s="53">
        <v>25.203153321999999</v>
      </c>
      <c r="I37" s="54">
        <v>185</v>
      </c>
      <c r="J37" s="56">
        <v>257.89729729999999</v>
      </c>
      <c r="K37" s="55">
        <v>2.7270775694</v>
      </c>
      <c r="L37" s="56">
        <v>16.238583430999999</v>
      </c>
      <c r="M37" s="57">
        <v>188</v>
      </c>
      <c r="N37" s="81">
        <v>219.51063830000001</v>
      </c>
      <c r="O37" s="58">
        <v>1.9974507317000001</v>
      </c>
      <c r="P37" s="59">
        <v>20.876251317000001</v>
      </c>
      <c r="Q37" s="87">
        <v>188</v>
      </c>
      <c r="R37" s="87">
        <v>813.47340426000005</v>
      </c>
      <c r="S37" s="110">
        <v>-3.7564870000000002E-3</v>
      </c>
      <c r="T37" s="109">
        <v>11.869411178</v>
      </c>
      <c r="U37" s="60">
        <v>1613</v>
      </c>
      <c r="V37" s="60">
        <v>88</v>
      </c>
      <c r="W37" s="61">
        <v>1.1404221528</v>
      </c>
      <c r="X37" s="60">
        <v>14.848092791999999</v>
      </c>
      <c r="Y37" s="49">
        <v>427</v>
      </c>
      <c r="Z37" s="64">
        <v>6.8860000000000001</v>
      </c>
      <c r="AA37" s="64">
        <v>-8.7111058000000005E-2</v>
      </c>
      <c r="AB37" s="65">
        <v>16.045850177999998</v>
      </c>
      <c r="AC37" s="62">
        <v>671</v>
      </c>
      <c r="AD37" s="63">
        <v>22.095976154999999</v>
      </c>
      <c r="AE37" s="64">
        <v>-8.4931175880000005</v>
      </c>
      <c r="AF37" s="65">
        <v>11.430759500000001</v>
      </c>
    </row>
    <row r="38" spans="1:32" x14ac:dyDescent="0.2">
      <c r="A38" s="48" t="s">
        <v>3</v>
      </c>
      <c r="B38" s="49">
        <v>2013</v>
      </c>
      <c r="C38" s="50">
        <v>0.77017268999999999</v>
      </c>
      <c r="D38" s="51">
        <v>240</v>
      </c>
      <c r="E38" s="53">
        <v>6444.7291667</v>
      </c>
      <c r="F38" s="53">
        <v>4448</v>
      </c>
      <c r="G38" s="52">
        <v>73.858133992999996</v>
      </c>
      <c r="H38" s="53">
        <v>20.636931205</v>
      </c>
      <c r="S38" s="110"/>
      <c r="U38" s="60">
        <v>240</v>
      </c>
      <c r="V38" s="60">
        <v>52</v>
      </c>
      <c r="W38" s="61">
        <v>0.92196642630000003</v>
      </c>
      <c r="X38" s="60">
        <v>12.167023885000001</v>
      </c>
      <c r="Y38" s="49">
        <v>54</v>
      </c>
      <c r="Z38" s="64">
        <v>6.5359999999999996</v>
      </c>
      <c r="AA38" s="64">
        <v>-8.2627628999999994E-2</v>
      </c>
      <c r="AB38" s="65">
        <v>12.541391846</v>
      </c>
    </row>
    <row r="39" spans="1:32" x14ac:dyDescent="0.2">
      <c r="A39" s="48" t="s">
        <v>3</v>
      </c>
      <c r="B39" s="49">
        <v>2014</v>
      </c>
      <c r="C39" s="50">
        <v>0.74355183950000003</v>
      </c>
      <c r="F39" s="53">
        <v>3746</v>
      </c>
      <c r="G39" s="52">
        <v>103.64281367</v>
      </c>
      <c r="H39" s="53">
        <v>17.948104645000001</v>
      </c>
      <c r="S39" s="110"/>
      <c r="Y39" s="49"/>
      <c r="Z39" s="64"/>
      <c r="AA39" s="64"/>
      <c r="AB39" s="65"/>
    </row>
    <row r="40" spans="1:32" x14ac:dyDescent="0.2">
      <c r="A40" s="48" t="s">
        <v>3</v>
      </c>
      <c r="B40" s="49">
        <v>2015</v>
      </c>
      <c r="C40" s="50">
        <v>0.79486852590000001</v>
      </c>
      <c r="F40" s="53">
        <v>1063</v>
      </c>
      <c r="G40" s="52">
        <v>128.41681091000001</v>
      </c>
      <c r="H40" s="53">
        <v>16.349294449999999</v>
      </c>
      <c r="S40" s="110"/>
      <c r="Y40" s="49"/>
      <c r="Z40" s="64"/>
      <c r="AA40" s="64"/>
      <c r="AB40" s="65"/>
    </row>
    <row r="41" spans="1:32" x14ac:dyDescent="0.2">
      <c r="A41" s="48" t="s">
        <v>37</v>
      </c>
      <c r="B41" s="49">
        <v>1987</v>
      </c>
      <c r="C41" s="50">
        <v>0</v>
      </c>
      <c r="D41" s="51">
        <v>108</v>
      </c>
      <c r="E41" s="53">
        <v>3930.9351852</v>
      </c>
      <c r="F41" s="53">
        <v>119</v>
      </c>
      <c r="G41" s="52">
        <v>-95.987731089999997</v>
      </c>
      <c r="H41" s="53">
        <v>28.957462185000001</v>
      </c>
      <c r="S41" s="110"/>
      <c r="U41" s="60">
        <v>108</v>
      </c>
      <c r="V41" s="60">
        <v>103</v>
      </c>
      <c r="W41" s="61">
        <v>0.20118487390000001</v>
      </c>
      <c r="X41" s="60">
        <v>10.400806723000001</v>
      </c>
      <c r="Y41" s="49"/>
      <c r="Z41" s="64"/>
      <c r="AA41" s="64"/>
      <c r="AB41" s="65"/>
      <c r="AC41" s="62">
        <v>105</v>
      </c>
      <c r="AD41" s="63">
        <v>39.598095237999999</v>
      </c>
      <c r="AE41" s="64">
        <v>0.14652586209999999</v>
      </c>
      <c r="AF41" s="65">
        <v>7.1341206896999996</v>
      </c>
    </row>
    <row r="42" spans="1:32" x14ac:dyDescent="0.2">
      <c r="A42" s="48" t="s">
        <v>37</v>
      </c>
      <c r="B42" s="49">
        <v>1988</v>
      </c>
      <c r="C42" s="50">
        <v>0</v>
      </c>
      <c r="D42" s="51">
        <v>101</v>
      </c>
      <c r="E42" s="53">
        <v>4203.2772277000004</v>
      </c>
      <c r="F42" s="53">
        <v>131</v>
      </c>
      <c r="G42" s="52">
        <v>-25.08381679</v>
      </c>
      <c r="H42" s="53">
        <v>27.041511450000002</v>
      </c>
      <c r="S42" s="110"/>
      <c r="U42" s="60">
        <v>101</v>
      </c>
      <c r="V42" s="60">
        <v>101</v>
      </c>
      <c r="W42" s="61">
        <v>-5.4519084000000002E-2</v>
      </c>
      <c r="X42" s="60">
        <v>10.341175572999999</v>
      </c>
      <c r="Y42" s="49"/>
      <c r="Z42" s="64"/>
      <c r="AA42" s="64"/>
      <c r="AB42" s="65"/>
      <c r="AC42" s="62">
        <v>100</v>
      </c>
      <c r="AD42" s="63">
        <v>38.53</v>
      </c>
      <c r="AE42" s="64">
        <v>5.10232558E-2</v>
      </c>
      <c r="AF42" s="65">
        <v>7.1920775193999997</v>
      </c>
    </row>
    <row r="43" spans="1:32" x14ac:dyDescent="0.2">
      <c r="A43" s="48" t="s">
        <v>37</v>
      </c>
      <c r="B43" s="49">
        <v>1989</v>
      </c>
      <c r="C43" s="50">
        <v>2.7528090000000002E-3</v>
      </c>
      <c r="D43" s="51">
        <v>217</v>
      </c>
      <c r="E43" s="53">
        <v>4182.6635944999998</v>
      </c>
      <c r="F43" s="53">
        <v>261</v>
      </c>
      <c r="G43" s="52">
        <v>-24.60168582</v>
      </c>
      <c r="H43" s="53">
        <v>28.428321838999999</v>
      </c>
      <c r="S43" s="110"/>
      <c r="U43" s="60">
        <v>217</v>
      </c>
      <c r="V43" s="60">
        <v>117</v>
      </c>
      <c r="W43" s="61">
        <v>0.54804214559999997</v>
      </c>
      <c r="X43" s="60">
        <v>10.940582375</v>
      </c>
      <c r="Y43" s="49"/>
      <c r="Z43" s="64"/>
      <c r="AA43" s="64"/>
      <c r="AB43" s="65"/>
      <c r="AC43" s="62">
        <v>213</v>
      </c>
      <c r="AD43" s="63">
        <v>41.631455398999996</v>
      </c>
      <c r="AE43" s="64">
        <v>-4.7608695999999999E-2</v>
      </c>
      <c r="AF43" s="65">
        <v>7.8737612647999997</v>
      </c>
    </row>
    <row r="44" spans="1:32" x14ac:dyDescent="0.2">
      <c r="A44" s="48" t="s">
        <v>37</v>
      </c>
      <c r="B44" s="49">
        <v>1990</v>
      </c>
      <c r="C44" s="50">
        <v>7.0921787700000002E-2</v>
      </c>
      <c r="D44" s="51">
        <v>193</v>
      </c>
      <c r="E44" s="53">
        <v>4220.3937824000004</v>
      </c>
      <c r="F44" s="53">
        <v>257</v>
      </c>
      <c r="G44" s="52">
        <v>-37.43505837</v>
      </c>
      <c r="H44" s="53">
        <v>27.208042802000001</v>
      </c>
      <c r="S44" s="110"/>
      <c r="U44" s="60">
        <v>193</v>
      </c>
      <c r="V44" s="60">
        <v>103</v>
      </c>
      <c r="W44" s="61">
        <v>0.4579922179</v>
      </c>
      <c r="X44" s="60">
        <v>11.567770427999999</v>
      </c>
      <c r="Y44" s="49"/>
      <c r="Z44" s="64"/>
      <c r="AA44" s="64"/>
      <c r="AB44" s="65"/>
      <c r="AC44" s="62">
        <v>187</v>
      </c>
      <c r="AD44" s="63">
        <v>42.810160428000003</v>
      </c>
      <c r="AE44" s="64">
        <v>0.22660569110000001</v>
      </c>
      <c r="AF44" s="65">
        <v>8.5996581300999999</v>
      </c>
    </row>
    <row r="45" spans="1:32" x14ac:dyDescent="0.2">
      <c r="A45" s="48" t="s">
        <v>37</v>
      </c>
      <c r="B45" s="49">
        <v>1991</v>
      </c>
      <c r="C45" s="50">
        <v>2.5008546999999999E-2</v>
      </c>
      <c r="D45" s="51">
        <v>303</v>
      </c>
      <c r="E45" s="53">
        <v>4103.6303630000002</v>
      </c>
      <c r="F45" s="53">
        <v>419</v>
      </c>
      <c r="G45" s="52">
        <v>-4.4818377089999997</v>
      </c>
      <c r="H45" s="53">
        <v>28.121494033000001</v>
      </c>
      <c r="S45" s="110"/>
      <c r="U45" s="60">
        <v>303</v>
      </c>
      <c r="V45" s="60">
        <v>103</v>
      </c>
      <c r="W45" s="61">
        <v>0.3274128878</v>
      </c>
      <c r="X45" s="60">
        <v>12.101680191</v>
      </c>
      <c r="Y45" s="49"/>
      <c r="Z45" s="64"/>
      <c r="AA45" s="64"/>
      <c r="AB45" s="65"/>
      <c r="AC45" s="62">
        <v>299</v>
      </c>
      <c r="AD45" s="63">
        <v>44.840468227000002</v>
      </c>
      <c r="AE45" s="64">
        <v>0.34233413460000001</v>
      </c>
      <c r="AF45" s="65">
        <v>8.7781019230999995</v>
      </c>
    </row>
    <row r="46" spans="1:32" x14ac:dyDescent="0.2">
      <c r="A46" s="48" t="s">
        <v>37</v>
      </c>
      <c r="B46" s="49">
        <v>1992</v>
      </c>
      <c r="C46" s="50">
        <v>3.8393113299999997E-2</v>
      </c>
      <c r="D46" s="51">
        <v>328</v>
      </c>
      <c r="E46" s="53">
        <v>4334.2743902000002</v>
      </c>
      <c r="F46" s="53">
        <v>434</v>
      </c>
      <c r="G46" s="52">
        <v>-19.45308756</v>
      </c>
      <c r="H46" s="53">
        <v>29.222426266999999</v>
      </c>
      <c r="S46" s="110"/>
      <c r="U46" s="60">
        <v>328</v>
      </c>
      <c r="V46" s="60">
        <v>106</v>
      </c>
      <c r="W46" s="61">
        <v>1.46050808E-2</v>
      </c>
      <c r="X46" s="60">
        <v>12.099711316</v>
      </c>
      <c r="Y46" s="49"/>
      <c r="Z46" s="64"/>
      <c r="AA46" s="64"/>
      <c r="AB46" s="65"/>
      <c r="AC46" s="62">
        <v>325</v>
      </c>
      <c r="AD46" s="63">
        <v>42.046769230999999</v>
      </c>
      <c r="AE46" s="64">
        <v>0.4877011765</v>
      </c>
      <c r="AF46" s="65">
        <v>8.9021802352999995</v>
      </c>
    </row>
    <row r="47" spans="1:32" x14ac:dyDescent="0.2">
      <c r="A47" s="48" t="s">
        <v>37</v>
      </c>
      <c r="B47" s="49">
        <v>1993</v>
      </c>
      <c r="C47" s="50">
        <v>7.3183023900000005E-2</v>
      </c>
      <c r="D47" s="51">
        <v>356</v>
      </c>
      <c r="E47" s="53">
        <v>4472.5140449</v>
      </c>
      <c r="F47" s="53">
        <v>481</v>
      </c>
      <c r="G47" s="52">
        <v>12.043326403</v>
      </c>
      <c r="H47" s="53">
        <v>30.096166319999998</v>
      </c>
      <c r="S47" s="110"/>
      <c r="U47" s="60">
        <v>356</v>
      </c>
      <c r="V47" s="60">
        <v>102</v>
      </c>
      <c r="W47" s="61">
        <v>0.15146875000000001</v>
      </c>
      <c r="X47" s="60">
        <v>13.413866667000001</v>
      </c>
      <c r="Y47" s="49"/>
      <c r="Z47" s="64"/>
      <c r="AA47" s="64"/>
      <c r="AB47" s="65"/>
      <c r="AC47" s="62">
        <v>352</v>
      </c>
      <c r="AD47" s="63">
        <v>45.052556817999999</v>
      </c>
      <c r="AE47" s="64">
        <v>0.4752972399</v>
      </c>
      <c r="AF47" s="65">
        <v>9.7196966029999992</v>
      </c>
    </row>
    <row r="48" spans="1:32" x14ac:dyDescent="0.2">
      <c r="A48" s="48" t="s">
        <v>37</v>
      </c>
      <c r="B48" s="49">
        <v>1994</v>
      </c>
      <c r="C48" s="50">
        <v>1.6310679599999999E-2</v>
      </c>
      <c r="D48" s="51">
        <v>486</v>
      </c>
      <c r="E48" s="53">
        <v>4463.3127572000003</v>
      </c>
      <c r="F48" s="53">
        <v>664</v>
      </c>
      <c r="G48" s="52">
        <v>31.821596386</v>
      </c>
      <c r="H48" s="53">
        <v>29.287563252999998</v>
      </c>
      <c r="S48" s="110"/>
      <c r="U48" s="60">
        <v>486</v>
      </c>
      <c r="V48" s="60">
        <v>110</v>
      </c>
      <c r="W48" s="61">
        <v>0.87364156630000001</v>
      </c>
      <c r="X48" s="60">
        <v>12.703093373</v>
      </c>
      <c r="Y48" s="49"/>
      <c r="Z48" s="64"/>
      <c r="AA48" s="64"/>
      <c r="AB48" s="65"/>
      <c r="AC48" s="62">
        <v>484</v>
      </c>
      <c r="AD48" s="63">
        <v>41.559917355000003</v>
      </c>
      <c r="AE48" s="64">
        <v>0.34634908539999998</v>
      </c>
      <c r="AF48" s="65">
        <v>9.5545509146000001</v>
      </c>
    </row>
    <row r="49" spans="1:32" x14ac:dyDescent="0.2">
      <c r="A49" s="48" t="s">
        <v>37</v>
      </c>
      <c r="B49" s="49">
        <v>1995</v>
      </c>
      <c r="C49" s="50">
        <v>1.8332155499999999E-2</v>
      </c>
      <c r="D49" s="51">
        <v>700</v>
      </c>
      <c r="E49" s="53">
        <v>4658.5657142999999</v>
      </c>
      <c r="F49" s="53">
        <v>931</v>
      </c>
      <c r="G49" s="52">
        <v>30.167926959999999</v>
      </c>
      <c r="H49" s="53">
        <v>29.599155747000001</v>
      </c>
      <c r="S49" s="110"/>
      <c r="U49" s="60">
        <v>700</v>
      </c>
      <c r="V49" s="60">
        <v>110</v>
      </c>
      <c r="W49" s="61">
        <v>0.68932223420000005</v>
      </c>
      <c r="X49" s="60">
        <v>12.978654134999999</v>
      </c>
      <c r="Y49" s="49"/>
      <c r="Z49" s="64"/>
      <c r="AA49" s="64"/>
      <c r="AB49" s="65"/>
      <c r="AC49" s="62">
        <v>688</v>
      </c>
      <c r="AD49" s="63">
        <v>41.215988371999998</v>
      </c>
      <c r="AE49" s="64">
        <v>0.39837308529999998</v>
      </c>
      <c r="AF49" s="65">
        <v>10.205084354</v>
      </c>
    </row>
    <row r="50" spans="1:32" x14ac:dyDescent="0.2">
      <c r="A50" s="48" t="s">
        <v>37</v>
      </c>
      <c r="B50" s="49">
        <v>1996</v>
      </c>
      <c r="C50" s="50">
        <v>3.71375465E-2</v>
      </c>
      <c r="D50" s="51">
        <v>905</v>
      </c>
      <c r="E50" s="53">
        <v>4503.9900551999999</v>
      </c>
      <c r="F50" s="53">
        <v>1204</v>
      </c>
      <c r="G50" s="52">
        <v>28.756445183</v>
      </c>
      <c r="H50" s="53">
        <v>28.597954318999999</v>
      </c>
      <c r="S50" s="110"/>
      <c r="U50" s="60">
        <v>905</v>
      </c>
      <c r="V50" s="60">
        <v>109</v>
      </c>
      <c r="W50" s="61">
        <v>0.79259733779999997</v>
      </c>
      <c r="X50" s="60">
        <v>12.416433444000001</v>
      </c>
      <c r="Y50" s="49"/>
      <c r="Z50" s="64"/>
      <c r="AA50" s="64"/>
      <c r="AB50" s="65"/>
      <c r="AC50" s="62">
        <v>892</v>
      </c>
      <c r="AD50" s="63">
        <v>38.856278027000002</v>
      </c>
      <c r="AE50" s="64">
        <v>0.40390341880000002</v>
      </c>
      <c r="AF50" s="65">
        <v>9.6018118802999997</v>
      </c>
    </row>
    <row r="51" spans="1:32" x14ac:dyDescent="0.2">
      <c r="A51" s="48" t="s">
        <v>37</v>
      </c>
      <c r="B51" s="49">
        <v>1997</v>
      </c>
      <c r="C51" s="50">
        <v>1.7136321999999999E-2</v>
      </c>
      <c r="D51" s="51">
        <v>991</v>
      </c>
      <c r="E51" s="53">
        <v>4633.2149343999999</v>
      </c>
      <c r="F51" s="53">
        <v>1361</v>
      </c>
      <c r="G51" s="52">
        <v>55.588427627000002</v>
      </c>
      <c r="H51" s="53">
        <v>29.408018369000001</v>
      </c>
      <c r="S51" s="110"/>
      <c r="U51" s="60">
        <v>991</v>
      </c>
      <c r="V51" s="60">
        <v>114</v>
      </c>
      <c r="W51" s="61">
        <v>0.35413254789999998</v>
      </c>
      <c r="X51" s="60">
        <v>13.517151694000001</v>
      </c>
      <c r="Y51" s="49">
        <v>80</v>
      </c>
      <c r="Z51" s="64">
        <v>7.7949999999999999</v>
      </c>
      <c r="AA51" s="64">
        <v>7.1942674999999996E-3</v>
      </c>
      <c r="AB51" s="65">
        <v>8.2584394904000007</v>
      </c>
      <c r="AC51" s="62">
        <v>976</v>
      </c>
      <c r="AD51" s="63">
        <v>39.532991803000002</v>
      </c>
      <c r="AE51" s="64">
        <v>0.64560240059999996</v>
      </c>
      <c r="AF51" s="65">
        <v>10.442666467</v>
      </c>
    </row>
    <row r="52" spans="1:32" x14ac:dyDescent="0.2">
      <c r="A52" s="48" t="s">
        <v>37</v>
      </c>
      <c r="B52" s="49">
        <v>1998</v>
      </c>
      <c r="C52" s="50">
        <v>2.58427816E-2</v>
      </c>
      <c r="D52" s="51">
        <v>1182</v>
      </c>
      <c r="E52" s="53">
        <v>4579.4788494000004</v>
      </c>
      <c r="F52" s="53">
        <v>1632</v>
      </c>
      <c r="G52" s="52">
        <v>48.978547794000001</v>
      </c>
      <c r="H52" s="53">
        <v>28.768234680999999</v>
      </c>
      <c r="S52" s="110"/>
      <c r="U52" s="60">
        <v>1182</v>
      </c>
      <c r="V52" s="60">
        <v>115</v>
      </c>
      <c r="W52" s="61">
        <v>0.48444785280000002</v>
      </c>
      <c r="X52" s="60">
        <v>13.12570184</v>
      </c>
      <c r="Y52" s="49">
        <v>98</v>
      </c>
      <c r="Z52" s="64">
        <v>7.6280000000000001</v>
      </c>
      <c r="AA52" s="64">
        <v>1.40434211E-2</v>
      </c>
      <c r="AB52" s="65">
        <v>9.3634210525999997</v>
      </c>
      <c r="AC52" s="62">
        <v>1175</v>
      </c>
      <c r="AD52" s="63">
        <v>35.998212766000002</v>
      </c>
      <c r="AE52" s="64">
        <v>0.36825156450000002</v>
      </c>
      <c r="AF52" s="65">
        <v>10.509777409</v>
      </c>
    </row>
    <row r="53" spans="1:32" x14ac:dyDescent="0.2">
      <c r="A53" s="48" t="s">
        <v>37</v>
      </c>
      <c r="B53" s="49">
        <v>1999</v>
      </c>
      <c r="C53" s="50">
        <v>1.5133928600000001E-2</v>
      </c>
      <c r="D53" s="51">
        <v>1382</v>
      </c>
      <c r="E53" s="53">
        <v>4688.882055</v>
      </c>
      <c r="F53" s="53">
        <v>1983</v>
      </c>
      <c r="G53" s="52">
        <v>49.340554715000003</v>
      </c>
      <c r="H53" s="53">
        <v>27.715668684000001</v>
      </c>
      <c r="S53" s="110"/>
      <c r="U53" s="60">
        <v>1382</v>
      </c>
      <c r="V53" s="60">
        <v>116</v>
      </c>
      <c r="W53" s="61">
        <v>0.69052173910000003</v>
      </c>
      <c r="X53" s="60">
        <v>12.669959049999999</v>
      </c>
      <c r="Y53" s="49">
        <v>126</v>
      </c>
      <c r="Z53" s="64">
        <v>7.4560000000000004</v>
      </c>
      <c r="AA53" s="64">
        <v>1.70657328E-2</v>
      </c>
      <c r="AB53" s="65">
        <v>9.5234913792999993</v>
      </c>
      <c r="AC53" s="62">
        <v>1355</v>
      </c>
      <c r="AD53" s="63">
        <v>38.662878229</v>
      </c>
      <c r="AE53" s="64">
        <v>0.32820829019999997</v>
      </c>
      <c r="AF53" s="65">
        <v>10.205945389</v>
      </c>
    </row>
    <row r="54" spans="1:32" x14ac:dyDescent="0.2">
      <c r="A54" s="26" t="s">
        <v>37</v>
      </c>
      <c r="B54" s="49">
        <v>2000</v>
      </c>
      <c r="C54" s="50">
        <v>3.0349049199999999E-2</v>
      </c>
      <c r="D54" s="51">
        <v>1409</v>
      </c>
      <c r="E54" s="53">
        <v>4782.8942512000003</v>
      </c>
      <c r="F54" s="53">
        <v>2148</v>
      </c>
      <c r="G54" s="52">
        <v>71.641266294000005</v>
      </c>
      <c r="H54" s="53">
        <v>27.648239292</v>
      </c>
      <c r="S54" s="110"/>
      <c r="U54" s="60">
        <v>1409</v>
      </c>
      <c r="V54" s="60">
        <v>113</v>
      </c>
      <c r="W54" s="61">
        <v>0.81021714820000001</v>
      </c>
      <c r="X54" s="60">
        <v>13.009568966</v>
      </c>
      <c r="Y54" s="49">
        <v>153</v>
      </c>
      <c r="Z54" s="64">
        <v>7.2519999999999998</v>
      </c>
      <c r="AA54" s="64">
        <v>4.3812327499999998E-2</v>
      </c>
      <c r="AB54" s="65">
        <v>10.356577737</v>
      </c>
      <c r="AC54" s="62">
        <v>1379</v>
      </c>
      <c r="AD54" s="63">
        <v>41.323132704999999</v>
      </c>
      <c r="AE54" s="64">
        <v>0.35549857140000002</v>
      </c>
      <c r="AF54" s="65">
        <v>10.481236333</v>
      </c>
    </row>
    <row r="55" spans="1:32" x14ac:dyDescent="0.2">
      <c r="A55" s="26" t="s">
        <v>37</v>
      </c>
      <c r="B55" s="49">
        <v>2001</v>
      </c>
      <c r="C55" s="50">
        <v>2.3735708000000001E-2</v>
      </c>
      <c r="D55" s="51">
        <v>1683</v>
      </c>
      <c r="E55" s="53">
        <v>4799.6464646000004</v>
      </c>
      <c r="F55" s="53">
        <v>2589</v>
      </c>
      <c r="G55" s="52">
        <v>68.038748552000001</v>
      </c>
      <c r="H55" s="53">
        <v>27.625378137999999</v>
      </c>
      <c r="I55" s="54">
        <v>68</v>
      </c>
      <c r="J55" s="56">
        <v>205.55882353000001</v>
      </c>
      <c r="K55" s="55">
        <v>0.57650251259999996</v>
      </c>
      <c r="L55" s="56">
        <v>11.816954000999999</v>
      </c>
      <c r="M55" s="57">
        <v>67</v>
      </c>
      <c r="N55" s="81">
        <v>176.61194029999999</v>
      </c>
      <c r="O55" s="58">
        <v>1.5483894899999999</v>
      </c>
      <c r="P55" s="59">
        <v>20.718350077</v>
      </c>
      <c r="Q55" s="87">
        <v>68</v>
      </c>
      <c r="R55" s="87">
        <v>655.44117646999996</v>
      </c>
      <c r="S55" s="110">
        <v>8.0292484248000004</v>
      </c>
      <c r="T55" s="109">
        <v>11.057681368000001</v>
      </c>
      <c r="U55" s="60">
        <v>1683</v>
      </c>
      <c r="V55" s="60">
        <v>114</v>
      </c>
      <c r="W55" s="61">
        <v>0.93209315810000004</v>
      </c>
      <c r="X55" s="60">
        <v>13.143141477</v>
      </c>
      <c r="Y55" s="49">
        <v>172</v>
      </c>
      <c r="Z55" s="64">
        <v>7.1050000000000004</v>
      </c>
      <c r="AA55" s="64">
        <v>3.1062063599999998E-2</v>
      </c>
      <c r="AB55" s="65">
        <v>11.046314972999999</v>
      </c>
      <c r="AC55" s="62">
        <v>1655</v>
      </c>
      <c r="AD55" s="63">
        <v>42.181752265999997</v>
      </c>
      <c r="AE55" s="64">
        <v>0.41252307690000001</v>
      </c>
      <c r="AF55" s="65">
        <v>10.646320039000001</v>
      </c>
    </row>
    <row r="56" spans="1:32" x14ac:dyDescent="0.2">
      <c r="A56" s="26" t="s">
        <v>37</v>
      </c>
      <c r="B56" s="49">
        <v>2002</v>
      </c>
      <c r="C56" s="50">
        <v>3.3579881700000001E-2</v>
      </c>
      <c r="D56" s="51">
        <v>1786</v>
      </c>
      <c r="E56" s="53">
        <v>4829.4490482000001</v>
      </c>
      <c r="F56" s="78">
        <v>2791</v>
      </c>
      <c r="G56" s="52">
        <v>76.902146184000003</v>
      </c>
      <c r="H56" s="53">
        <v>27.047733429000001</v>
      </c>
      <c r="I56" s="54">
        <v>87</v>
      </c>
      <c r="J56" s="56">
        <v>205.34482758999999</v>
      </c>
      <c r="K56" s="55">
        <v>0.4831514173</v>
      </c>
      <c r="L56" s="56">
        <v>11.702584858</v>
      </c>
      <c r="M56" s="57">
        <v>88</v>
      </c>
      <c r="N56" s="81">
        <v>179.28409091</v>
      </c>
      <c r="O56" s="58">
        <v>1.5132183578</v>
      </c>
      <c r="P56" s="59">
        <v>20.417580136000002</v>
      </c>
      <c r="Q56" s="87">
        <v>88</v>
      </c>
      <c r="R56" s="87">
        <v>673.875</v>
      </c>
      <c r="S56" s="110">
        <v>6.1108122381000003</v>
      </c>
      <c r="T56" s="109">
        <v>11.094633697000001</v>
      </c>
      <c r="U56" s="60">
        <v>1786</v>
      </c>
      <c r="V56" s="60">
        <v>118</v>
      </c>
      <c r="W56" s="61">
        <v>1.2907330463</v>
      </c>
      <c r="X56" s="60">
        <v>12.909385718999999</v>
      </c>
      <c r="Y56" s="49">
        <v>211</v>
      </c>
      <c r="Z56" s="64">
        <v>7.3490000000000002</v>
      </c>
      <c r="AA56" s="64">
        <v>1.8574020300000001E-2</v>
      </c>
      <c r="AB56" s="65">
        <v>11.491654572</v>
      </c>
      <c r="AC56" s="62">
        <v>1758</v>
      </c>
      <c r="AD56" s="63">
        <v>41.083617746999998</v>
      </c>
      <c r="AE56" s="64">
        <v>0.30850401459999999</v>
      </c>
      <c r="AF56" s="65">
        <v>10.708043759000001</v>
      </c>
    </row>
    <row r="57" spans="1:32" x14ac:dyDescent="0.2">
      <c r="A57" s="26" t="s">
        <v>37</v>
      </c>
      <c r="B57" s="49">
        <v>2003</v>
      </c>
      <c r="C57" s="50">
        <v>5.0758869300000002E-2</v>
      </c>
      <c r="D57" s="51">
        <v>1968</v>
      </c>
      <c r="E57" s="53">
        <v>4828.7027439000003</v>
      </c>
      <c r="F57" s="78">
        <v>2992</v>
      </c>
      <c r="G57" s="52">
        <v>65.376530748999997</v>
      </c>
      <c r="H57" s="53">
        <v>27.569071858000001</v>
      </c>
      <c r="I57" s="54">
        <v>97</v>
      </c>
      <c r="J57" s="56">
        <v>187.59793814</v>
      </c>
      <c r="K57" s="55">
        <v>0.52208366799999995</v>
      </c>
      <c r="L57" s="56">
        <v>11.929101405999999</v>
      </c>
      <c r="M57" s="57">
        <v>98</v>
      </c>
      <c r="N57" s="81">
        <v>165.85714286000001</v>
      </c>
      <c r="O57" s="58">
        <v>1.3695741979</v>
      </c>
      <c r="P57" s="59">
        <v>20.774771725000001</v>
      </c>
      <c r="Q57" s="87">
        <v>98</v>
      </c>
      <c r="R57" s="87">
        <v>619.42857143000003</v>
      </c>
      <c r="S57" s="110">
        <v>6.475837963</v>
      </c>
      <c r="T57" s="109">
        <v>11.160258488</v>
      </c>
      <c r="U57" s="60">
        <v>1968</v>
      </c>
      <c r="V57" s="60">
        <v>116</v>
      </c>
      <c r="W57" s="61">
        <v>1.3536789298</v>
      </c>
      <c r="X57" s="60">
        <v>13.237580268</v>
      </c>
      <c r="Y57" s="49">
        <v>229</v>
      </c>
      <c r="Z57" s="64">
        <v>7.1470000000000002</v>
      </c>
      <c r="AA57" s="64">
        <v>1.1732366500000001E-2</v>
      </c>
      <c r="AB57" s="65">
        <v>11.88905735</v>
      </c>
      <c r="AC57" s="62">
        <v>1948</v>
      </c>
      <c r="AD57" s="63">
        <v>41.177053387999997</v>
      </c>
      <c r="AE57" s="64">
        <v>0.1552175989</v>
      </c>
      <c r="AF57" s="65">
        <v>10.831291609999999</v>
      </c>
    </row>
    <row r="58" spans="1:32" x14ac:dyDescent="0.2">
      <c r="A58" s="26" t="s">
        <v>37</v>
      </c>
      <c r="B58" s="49">
        <v>2004</v>
      </c>
      <c r="C58" s="50">
        <v>5.9231977399999997E-2</v>
      </c>
      <c r="D58" s="51">
        <v>2363</v>
      </c>
      <c r="E58" s="53">
        <v>4910.2640711000004</v>
      </c>
      <c r="F58" s="78">
        <v>3643</v>
      </c>
      <c r="G58" s="52">
        <v>66.057230305000004</v>
      </c>
      <c r="H58" s="53">
        <v>26.947159758000002</v>
      </c>
      <c r="I58" s="54">
        <v>107</v>
      </c>
      <c r="J58" s="56">
        <v>207.29906542000001</v>
      </c>
      <c r="K58" s="55">
        <v>0.83048335630000003</v>
      </c>
      <c r="L58" s="56">
        <v>11.602859422</v>
      </c>
      <c r="M58" s="57">
        <v>109</v>
      </c>
      <c r="N58" s="81">
        <v>178.70642201999999</v>
      </c>
      <c r="O58" s="58">
        <v>1.4448857456999999</v>
      </c>
      <c r="P58" s="59">
        <v>20.295905794999999</v>
      </c>
      <c r="Q58" s="87">
        <v>111</v>
      </c>
      <c r="R58" s="87">
        <v>673.45945945999995</v>
      </c>
      <c r="S58" s="110">
        <v>9.0202848683999992</v>
      </c>
      <c r="T58" s="109">
        <v>10.970182237</v>
      </c>
      <c r="U58" s="60">
        <v>2363</v>
      </c>
      <c r="V58" s="60">
        <v>116</v>
      </c>
      <c r="W58" s="61">
        <v>1.3414495185999999</v>
      </c>
      <c r="X58" s="60">
        <v>12.833160935</v>
      </c>
      <c r="Y58" s="49">
        <v>288</v>
      </c>
      <c r="Z58" s="64">
        <v>7.3250000000000002</v>
      </c>
      <c r="AA58" s="64">
        <v>2.4716666700000001E-2</v>
      </c>
      <c r="AB58" s="65">
        <v>12.436944444</v>
      </c>
      <c r="AC58" s="62">
        <v>2350</v>
      </c>
      <c r="AD58" s="63">
        <v>40.013148936</v>
      </c>
      <c r="AE58" s="64">
        <v>1.0097704399999999E-2</v>
      </c>
      <c r="AF58" s="65">
        <v>10.610053975</v>
      </c>
    </row>
    <row r="59" spans="1:32" x14ac:dyDescent="0.2">
      <c r="A59" s="26" t="s">
        <v>37</v>
      </c>
      <c r="B59" s="49">
        <v>2005</v>
      </c>
      <c r="C59" s="50">
        <v>4.6583776600000001E-2</v>
      </c>
      <c r="D59" s="51">
        <v>2691</v>
      </c>
      <c r="E59" s="53">
        <v>4983.0081754000003</v>
      </c>
      <c r="F59" s="78">
        <v>4063</v>
      </c>
      <c r="G59" s="52">
        <v>49.812527688999999</v>
      </c>
      <c r="H59" s="53">
        <v>26.498028304000002</v>
      </c>
      <c r="I59" s="54">
        <v>120</v>
      </c>
      <c r="J59" s="56">
        <v>208.95</v>
      </c>
      <c r="K59" s="55">
        <v>0.9053137013</v>
      </c>
      <c r="L59" s="56">
        <v>10.872070724</v>
      </c>
      <c r="M59" s="57">
        <v>122</v>
      </c>
      <c r="N59" s="81">
        <v>184.59016392999999</v>
      </c>
      <c r="O59" s="58">
        <v>1.2090558838000001</v>
      </c>
      <c r="P59" s="59">
        <v>19.786143279000001</v>
      </c>
      <c r="Q59" s="87">
        <v>123</v>
      </c>
      <c r="R59" s="87">
        <v>690.59349593000002</v>
      </c>
      <c r="S59" s="110">
        <v>8.7777611362000005</v>
      </c>
      <c r="T59" s="109">
        <v>10.178827631000001</v>
      </c>
      <c r="U59" s="60">
        <v>2691</v>
      </c>
      <c r="V59" s="60">
        <v>114</v>
      </c>
      <c r="W59" s="61">
        <v>1.0924124169</v>
      </c>
      <c r="X59" s="60">
        <v>11.95812269</v>
      </c>
      <c r="Y59" s="49">
        <v>379</v>
      </c>
      <c r="Z59" s="64">
        <v>7.3460000000000001</v>
      </c>
      <c r="AA59" s="64">
        <v>1.5868393799999998E-2</v>
      </c>
      <c r="AB59" s="65">
        <v>12.284663212</v>
      </c>
      <c r="AC59" s="62">
        <v>2675</v>
      </c>
      <c r="AD59" s="63">
        <v>38.622878505000003</v>
      </c>
      <c r="AE59" s="64">
        <v>6.7715357700000006E-2</v>
      </c>
      <c r="AF59" s="65">
        <v>9.9458887193999992</v>
      </c>
    </row>
    <row r="60" spans="1:32" x14ac:dyDescent="0.2">
      <c r="A60" s="26" t="s">
        <v>37</v>
      </c>
      <c r="B60" s="49">
        <v>2006</v>
      </c>
      <c r="C60" s="50">
        <v>4.6859810500000001E-2</v>
      </c>
      <c r="D60" s="51">
        <v>2586</v>
      </c>
      <c r="E60" s="53">
        <v>4985.8290797</v>
      </c>
      <c r="F60" s="78">
        <v>4291</v>
      </c>
      <c r="G60" s="52">
        <v>67.019312514999996</v>
      </c>
      <c r="H60" s="53">
        <v>25.747994640000002</v>
      </c>
      <c r="I60" s="54">
        <v>107</v>
      </c>
      <c r="J60" s="56">
        <v>204.04672897</v>
      </c>
      <c r="K60" s="55">
        <v>1.4239752394</v>
      </c>
      <c r="L60" s="56">
        <v>10.945134314000001</v>
      </c>
      <c r="M60" s="57">
        <v>108</v>
      </c>
      <c r="N60" s="81">
        <v>179.26851851999999</v>
      </c>
      <c r="O60" s="58">
        <v>1.6124275717000001</v>
      </c>
      <c r="P60" s="59">
        <v>19.361236528999999</v>
      </c>
      <c r="Q60" s="87">
        <v>111</v>
      </c>
      <c r="R60" s="87">
        <v>669.36936936999996</v>
      </c>
      <c r="S60" s="110">
        <v>9.1141470588000004</v>
      </c>
      <c r="T60" s="109">
        <v>9.8701072985000007</v>
      </c>
      <c r="U60" s="60">
        <v>2586</v>
      </c>
      <c r="V60" s="60">
        <v>119</v>
      </c>
      <c r="W60" s="61">
        <v>1.573650175</v>
      </c>
      <c r="X60" s="60">
        <v>12.056856243</v>
      </c>
      <c r="Y60" s="49">
        <v>343</v>
      </c>
      <c r="Z60" s="64">
        <v>7.2729999999999997</v>
      </c>
      <c r="AA60" s="64">
        <v>7.1856369000000003E-3</v>
      </c>
      <c r="AB60" s="65">
        <v>11.915311653</v>
      </c>
      <c r="AC60" s="62">
        <v>2567</v>
      </c>
      <c r="AD60" s="63">
        <v>37.946747176000002</v>
      </c>
      <c r="AE60" s="64">
        <v>1.0580803698000001</v>
      </c>
      <c r="AF60" s="65">
        <v>10.031966596</v>
      </c>
    </row>
    <row r="61" spans="1:32" x14ac:dyDescent="0.2">
      <c r="A61" s="26" t="s">
        <v>37</v>
      </c>
      <c r="B61" s="49">
        <v>2007</v>
      </c>
      <c r="C61" s="50">
        <v>2.8314111699999998E-2</v>
      </c>
      <c r="D61" s="51">
        <v>2649</v>
      </c>
      <c r="E61" s="53">
        <v>4999.4790487</v>
      </c>
      <c r="F61" s="78">
        <v>4422</v>
      </c>
      <c r="G61" s="52">
        <v>65.249984170000005</v>
      </c>
      <c r="H61" s="53">
        <v>24.927769109</v>
      </c>
      <c r="I61" s="54">
        <v>90</v>
      </c>
      <c r="J61" s="56">
        <v>232.64444444</v>
      </c>
      <c r="K61" s="55">
        <v>1.383960842</v>
      </c>
      <c r="L61" s="56">
        <v>10.448921457999999</v>
      </c>
      <c r="M61" s="57">
        <v>93</v>
      </c>
      <c r="N61" s="81">
        <v>211.93548387000001</v>
      </c>
      <c r="O61" s="58">
        <v>1.7019020361999999</v>
      </c>
      <c r="P61" s="59">
        <v>18.782447511000001</v>
      </c>
      <c r="Q61" s="87">
        <v>93</v>
      </c>
      <c r="R61" s="87">
        <v>789.05376344000001</v>
      </c>
      <c r="S61" s="110">
        <v>8.6075924731000004</v>
      </c>
      <c r="T61" s="109">
        <v>9.4706736559000007</v>
      </c>
      <c r="U61" s="60">
        <v>2649</v>
      </c>
      <c r="V61" s="60">
        <v>115</v>
      </c>
      <c r="W61" s="61">
        <v>1.3345096176</v>
      </c>
      <c r="X61" s="60">
        <v>11.501140756</v>
      </c>
      <c r="Y61" s="49">
        <v>379</v>
      </c>
      <c r="Z61" s="64">
        <v>7.0179999999999998</v>
      </c>
      <c r="AA61" s="64">
        <v>-1.315026E-3</v>
      </c>
      <c r="AB61" s="65">
        <v>11.991827768</v>
      </c>
      <c r="AC61" s="62">
        <v>2628</v>
      </c>
      <c r="AD61" s="63">
        <v>34.393645358000001</v>
      </c>
      <c r="AE61" s="64">
        <v>0.3636811727</v>
      </c>
      <c r="AF61" s="65">
        <v>9.6671541685999998</v>
      </c>
    </row>
    <row r="62" spans="1:32" x14ac:dyDescent="0.2">
      <c r="A62" s="26" t="s">
        <v>37</v>
      </c>
      <c r="B62" s="49">
        <v>2008</v>
      </c>
      <c r="C62" s="50">
        <v>1.3400679800000001E-2</v>
      </c>
      <c r="D62" s="51">
        <v>3175</v>
      </c>
      <c r="E62" s="53">
        <v>5034.2081889999999</v>
      </c>
      <c r="F62" s="78">
        <v>5160</v>
      </c>
      <c r="G62" s="52">
        <v>55.707410852999999</v>
      </c>
      <c r="H62" s="53">
        <v>24.332390890999999</v>
      </c>
      <c r="I62" s="54">
        <v>97</v>
      </c>
      <c r="J62" s="56">
        <v>219.42268041</v>
      </c>
      <c r="K62" s="55">
        <v>1.3001046917000001</v>
      </c>
      <c r="L62" s="56">
        <v>9.9679319504000006</v>
      </c>
      <c r="M62" s="57">
        <v>99</v>
      </c>
      <c r="N62" s="81">
        <v>196.62626263000001</v>
      </c>
      <c r="O62" s="58">
        <v>1.5960618217</v>
      </c>
      <c r="P62" s="59">
        <v>18.204262403000001</v>
      </c>
      <c r="Q62" s="87">
        <v>101</v>
      </c>
      <c r="R62" s="87">
        <v>724.15841583999998</v>
      </c>
      <c r="S62" s="110">
        <v>7.9963512293000001</v>
      </c>
      <c r="T62" s="109">
        <v>9.4848780733000009</v>
      </c>
      <c r="U62" s="60">
        <v>3175</v>
      </c>
      <c r="V62" s="60">
        <v>109</v>
      </c>
      <c r="W62" s="61">
        <v>1.2442718107999999</v>
      </c>
      <c r="X62" s="60">
        <v>10.853824351</v>
      </c>
      <c r="Y62" s="49">
        <v>481</v>
      </c>
      <c r="Z62" s="64">
        <v>7.0570000000000004</v>
      </c>
      <c r="AA62" s="64">
        <v>1.49602785E-2</v>
      </c>
      <c r="AB62" s="65">
        <v>12.723546274</v>
      </c>
      <c r="AC62" s="62">
        <v>3123</v>
      </c>
      <c r="AD62" s="63">
        <v>31.779506884</v>
      </c>
      <c r="AE62" s="64">
        <v>-0.54965863199999998</v>
      </c>
      <c r="AF62" s="65">
        <v>9.0696562021999991</v>
      </c>
    </row>
    <row r="63" spans="1:32" x14ac:dyDescent="0.2">
      <c r="A63" s="26" t="s">
        <v>37</v>
      </c>
      <c r="B63" s="49">
        <v>2009</v>
      </c>
      <c r="C63" s="50">
        <v>4.2122656799999998E-2</v>
      </c>
      <c r="D63" s="51">
        <v>2998</v>
      </c>
      <c r="E63" s="53">
        <v>5057.6494329999996</v>
      </c>
      <c r="F63" s="78">
        <v>5269</v>
      </c>
      <c r="G63" s="52">
        <v>58.490985006999999</v>
      </c>
      <c r="H63" s="53">
        <v>23.832191307999999</v>
      </c>
      <c r="I63" s="54">
        <v>113</v>
      </c>
      <c r="J63" s="56">
        <v>225.14159291999999</v>
      </c>
      <c r="K63" s="55">
        <v>1.2956391791999999</v>
      </c>
      <c r="L63" s="56">
        <v>10.32533213</v>
      </c>
      <c r="M63" s="57">
        <v>117</v>
      </c>
      <c r="N63" s="81">
        <v>211.24786324999999</v>
      </c>
      <c r="O63" s="58">
        <v>1.6696394532000001</v>
      </c>
      <c r="P63" s="59">
        <v>17.992613821999999</v>
      </c>
      <c r="Q63" s="87">
        <v>117</v>
      </c>
      <c r="R63" s="87">
        <v>775.88034187999995</v>
      </c>
      <c r="S63" s="110">
        <v>6.2922316209</v>
      </c>
      <c r="T63" s="109">
        <v>9.5260952169999999</v>
      </c>
      <c r="U63" s="60">
        <v>2998</v>
      </c>
      <c r="V63" s="60">
        <v>109</v>
      </c>
      <c r="W63" s="61">
        <v>1.4687688947999999</v>
      </c>
      <c r="X63" s="60">
        <v>10.9025733</v>
      </c>
      <c r="Y63" s="49">
        <v>503</v>
      </c>
      <c r="Z63" s="64">
        <v>6.9930000000000003</v>
      </c>
      <c r="AA63" s="64">
        <v>1.2330298599999999E-2</v>
      </c>
      <c r="AB63" s="65">
        <v>12.860779315</v>
      </c>
      <c r="AC63" s="62">
        <v>2962</v>
      </c>
      <c r="AD63" s="63">
        <v>27.349831195</v>
      </c>
      <c r="AE63" s="64">
        <v>-2.0264168429999998</v>
      </c>
      <c r="AF63" s="65">
        <v>9.0411001154000008</v>
      </c>
    </row>
    <row r="64" spans="1:32" x14ac:dyDescent="0.2">
      <c r="A64" s="26" t="s">
        <v>37</v>
      </c>
      <c r="B64" s="49">
        <v>2010</v>
      </c>
      <c r="C64" s="50">
        <v>5.1614488700000002E-2</v>
      </c>
      <c r="D64" s="51">
        <v>2856</v>
      </c>
      <c r="E64" s="53">
        <v>5060.8378851999996</v>
      </c>
      <c r="F64" s="78">
        <v>5140</v>
      </c>
      <c r="G64" s="52">
        <v>60.081657587999999</v>
      </c>
      <c r="H64" s="53">
        <v>22.579111673</v>
      </c>
      <c r="I64" s="54">
        <v>146</v>
      </c>
      <c r="J64" s="56">
        <v>232.10273973</v>
      </c>
      <c r="K64" s="55">
        <v>1.5203438535</v>
      </c>
      <c r="L64" s="56">
        <v>10.056005065000001</v>
      </c>
      <c r="M64" s="57">
        <v>150</v>
      </c>
      <c r="N64" s="81">
        <v>203.18</v>
      </c>
      <c r="O64" s="58">
        <v>1.4959768437000001</v>
      </c>
      <c r="P64" s="59">
        <v>17.195553414999999</v>
      </c>
      <c r="Q64" s="87">
        <v>150</v>
      </c>
      <c r="R64" s="87">
        <v>766.32666667000001</v>
      </c>
      <c r="S64" s="110">
        <v>8.3852707181999993</v>
      </c>
      <c r="T64" s="109">
        <v>9.5735267035000007</v>
      </c>
      <c r="U64" s="60">
        <v>2856</v>
      </c>
      <c r="V64" s="60">
        <v>104</v>
      </c>
      <c r="W64" s="61">
        <v>1.5113423563999999</v>
      </c>
      <c r="X64" s="60">
        <v>10.12604557</v>
      </c>
      <c r="Y64" s="49">
        <v>515</v>
      </c>
      <c r="Z64" s="64">
        <v>6.9779999999999998</v>
      </c>
      <c r="AA64" s="64">
        <v>-2.3221543000000001E-2</v>
      </c>
      <c r="AB64" s="65">
        <v>13.192131398000001</v>
      </c>
      <c r="AC64" s="62">
        <v>2811</v>
      </c>
      <c r="AD64" s="63">
        <v>23.640626112</v>
      </c>
      <c r="AE64" s="64">
        <v>-2.7836421260000002</v>
      </c>
      <c r="AF64" s="65">
        <v>8.2797557086999998</v>
      </c>
    </row>
    <row r="65" spans="1:32" x14ac:dyDescent="0.2">
      <c r="A65" s="26" t="s">
        <v>37</v>
      </c>
      <c r="B65" s="49">
        <v>2011</v>
      </c>
      <c r="C65" s="50">
        <v>3.9876370100000003E-2</v>
      </c>
      <c r="D65" s="51">
        <v>2357</v>
      </c>
      <c r="E65" s="53">
        <v>5227.5982180999999</v>
      </c>
      <c r="F65" s="78">
        <v>4884</v>
      </c>
      <c r="G65" s="52">
        <v>66.242960687999997</v>
      </c>
      <c r="H65" s="53">
        <v>20.597570025</v>
      </c>
      <c r="I65" s="54">
        <v>90</v>
      </c>
      <c r="J65" s="56">
        <v>235.47777778</v>
      </c>
      <c r="K65" s="55">
        <v>1.6237292308</v>
      </c>
      <c r="L65" s="56">
        <v>9.2622596923000007</v>
      </c>
      <c r="M65" s="57">
        <v>93</v>
      </c>
      <c r="N65" s="81">
        <v>218.20430107999999</v>
      </c>
      <c r="O65" s="58">
        <v>1.59690127</v>
      </c>
      <c r="P65" s="59">
        <v>15.770624334000001</v>
      </c>
      <c r="Q65" s="87">
        <v>93</v>
      </c>
      <c r="R65" s="87">
        <v>809.74193548000005</v>
      </c>
      <c r="S65" s="110">
        <v>7.5061749999999998</v>
      </c>
      <c r="T65" s="109">
        <v>8.1705285714000002</v>
      </c>
      <c r="U65" s="60">
        <v>2357</v>
      </c>
      <c r="V65" s="60">
        <v>103</v>
      </c>
      <c r="W65" s="61">
        <v>1.3352477459000001</v>
      </c>
      <c r="X65" s="60">
        <v>9.1511069672000005</v>
      </c>
      <c r="Y65" s="49">
        <v>428</v>
      </c>
      <c r="Z65" s="64">
        <v>6.827</v>
      </c>
      <c r="AA65" s="64">
        <v>-4.1196844000000003E-2</v>
      </c>
      <c r="AB65" s="65">
        <v>11.898685199000001</v>
      </c>
      <c r="AC65" s="62">
        <v>2239</v>
      </c>
      <c r="AD65" s="63">
        <v>20.930683341000002</v>
      </c>
      <c r="AE65" s="64">
        <v>-3.7139537890000001</v>
      </c>
      <c r="AF65" s="65">
        <v>7.2883003955000003</v>
      </c>
    </row>
    <row r="66" spans="1:32" x14ac:dyDescent="0.2">
      <c r="A66" s="26" t="s">
        <v>37</v>
      </c>
      <c r="B66" s="49">
        <v>2012</v>
      </c>
      <c r="C66" s="50">
        <v>4.0288514599999999E-2</v>
      </c>
      <c r="D66" s="51">
        <v>1409</v>
      </c>
      <c r="E66" s="53">
        <v>5627.2044003000001</v>
      </c>
      <c r="F66" s="78">
        <v>4514</v>
      </c>
      <c r="G66" s="52">
        <v>71.525799734000003</v>
      </c>
      <c r="H66" s="53">
        <v>17.742960789000001</v>
      </c>
      <c r="I66" s="54">
        <v>67</v>
      </c>
      <c r="J66" s="56">
        <v>229</v>
      </c>
      <c r="K66" s="55">
        <v>1.7256413043000001</v>
      </c>
      <c r="L66" s="56">
        <v>8.9954935670000005</v>
      </c>
      <c r="M66" s="57">
        <v>68</v>
      </c>
      <c r="N66" s="81">
        <v>222.22058824000001</v>
      </c>
      <c r="O66" s="58">
        <v>1.6192312125999999</v>
      </c>
      <c r="P66" s="59">
        <v>14.009803591000001</v>
      </c>
      <c r="Q66" s="87">
        <v>68</v>
      </c>
      <c r="R66" s="87">
        <v>814.85294118000002</v>
      </c>
      <c r="S66" s="110">
        <v>5.5653588879999996</v>
      </c>
      <c r="T66" s="109">
        <v>7.8245303285999999</v>
      </c>
      <c r="U66" s="60">
        <v>1409</v>
      </c>
      <c r="V66" s="60">
        <v>81</v>
      </c>
      <c r="W66" s="61">
        <v>1.3093914392999999</v>
      </c>
      <c r="X66" s="60">
        <v>8.4820141937999995</v>
      </c>
      <c r="Y66" s="49">
        <v>242</v>
      </c>
      <c r="Z66" s="64">
        <v>6.8410000000000002</v>
      </c>
      <c r="AA66" s="64">
        <v>-5.0168055000000003E-2</v>
      </c>
      <c r="AB66" s="65">
        <v>10.608004346</v>
      </c>
      <c r="AC66" s="62">
        <v>615</v>
      </c>
      <c r="AD66" s="63">
        <v>19.756747966999999</v>
      </c>
      <c r="AE66" s="64">
        <v>-4.7294860080000003</v>
      </c>
      <c r="AF66" s="65">
        <v>6.9995031093</v>
      </c>
    </row>
    <row r="67" spans="1:32" x14ac:dyDescent="0.2">
      <c r="A67" s="26" t="s">
        <v>37</v>
      </c>
      <c r="B67" s="49">
        <v>2013</v>
      </c>
      <c r="C67" s="50">
        <v>7.2865952600000006E-2</v>
      </c>
      <c r="D67" s="51">
        <v>164</v>
      </c>
      <c r="E67" s="53">
        <v>6189.8170731999999</v>
      </c>
      <c r="F67" s="78">
        <v>3746</v>
      </c>
      <c r="G67" s="52">
        <v>76.093603844</v>
      </c>
      <c r="H67" s="53">
        <v>14.657019486999999</v>
      </c>
      <c r="S67" s="110"/>
      <c r="U67" s="60">
        <v>164</v>
      </c>
      <c r="V67" s="60">
        <v>49</v>
      </c>
      <c r="W67" s="61">
        <v>1.3414970557000001</v>
      </c>
      <c r="X67" s="60">
        <v>7.4797652570000004</v>
      </c>
      <c r="Y67" s="49"/>
      <c r="Z67" s="64"/>
      <c r="AA67" s="64"/>
      <c r="AB67" s="65"/>
    </row>
    <row r="68" spans="1:32" x14ac:dyDescent="0.2">
      <c r="A68" s="26" t="s">
        <v>37</v>
      </c>
      <c r="B68" s="49">
        <v>2014</v>
      </c>
      <c r="C68" s="50">
        <v>4.8765276000000003E-2</v>
      </c>
      <c r="F68" s="78">
        <v>3027</v>
      </c>
      <c r="G68" s="52">
        <v>77.107611496999994</v>
      </c>
      <c r="H68" s="53">
        <v>12.373736373</v>
      </c>
      <c r="S68" s="110"/>
      <c r="Y68" s="49"/>
      <c r="Z68" s="64"/>
      <c r="AA68" s="64"/>
      <c r="AB68" s="65"/>
    </row>
    <row r="69" spans="1:32" x14ac:dyDescent="0.2">
      <c r="A69" s="26" t="s">
        <v>37</v>
      </c>
      <c r="B69" s="49">
        <v>2015</v>
      </c>
      <c r="C69" s="50">
        <v>7.4038112500000003E-2</v>
      </c>
      <c r="F69" s="78">
        <v>716</v>
      </c>
      <c r="G69" s="52">
        <v>92.185125697999993</v>
      </c>
      <c r="H69" s="53">
        <v>11.143156425000001</v>
      </c>
      <c r="S69" s="110"/>
      <c r="Y69" s="49"/>
      <c r="Z69" s="64"/>
      <c r="AA69" s="64"/>
      <c r="AB69" s="65"/>
    </row>
    <row r="70" spans="1:32" x14ac:dyDescent="0.2">
      <c r="A70" s="26" t="s">
        <v>2</v>
      </c>
      <c r="B70" s="49">
        <v>1987</v>
      </c>
      <c r="C70" s="50">
        <v>8.18425656E-2</v>
      </c>
      <c r="D70" s="51">
        <v>1044</v>
      </c>
      <c r="E70" s="53">
        <v>5206.7241378999997</v>
      </c>
      <c r="F70" s="78">
        <v>1331</v>
      </c>
      <c r="G70" s="52">
        <v>-23.509917359999999</v>
      </c>
      <c r="H70" s="53">
        <v>29.730897820999999</v>
      </c>
      <c r="I70" s="54">
        <v>137</v>
      </c>
      <c r="J70" s="56">
        <v>187.19708029</v>
      </c>
      <c r="K70" s="55">
        <v>-0.97333911100000003</v>
      </c>
      <c r="L70" s="56">
        <v>12.126855313</v>
      </c>
      <c r="Q70" s="87">
        <v>64</v>
      </c>
      <c r="R70" s="87">
        <v>779.484375</v>
      </c>
      <c r="S70" s="110">
        <v>4.3494914463000001</v>
      </c>
      <c r="T70" s="109">
        <v>5.6098926904999997</v>
      </c>
      <c r="U70" s="60">
        <v>1044</v>
      </c>
      <c r="V70" s="60">
        <v>119</v>
      </c>
      <c r="W70" s="61">
        <v>0.48842081450000002</v>
      </c>
      <c r="X70" s="60">
        <v>11.940757164000001</v>
      </c>
      <c r="Y70" s="49"/>
      <c r="Z70" s="64"/>
      <c r="AA70" s="64"/>
      <c r="AB70" s="65"/>
      <c r="AC70" s="62">
        <v>1043</v>
      </c>
      <c r="AD70" s="63">
        <v>41.385330777</v>
      </c>
      <c r="AE70" s="64">
        <v>-0.161204391</v>
      </c>
      <c r="AF70" s="65">
        <v>8.7485018167999993</v>
      </c>
    </row>
    <row r="71" spans="1:32" x14ac:dyDescent="0.2">
      <c r="A71" s="26" t="s">
        <v>2</v>
      </c>
      <c r="B71" s="49">
        <v>1988</v>
      </c>
      <c r="C71" s="50">
        <v>0.1347140798</v>
      </c>
      <c r="D71" s="51">
        <v>1323</v>
      </c>
      <c r="E71" s="53">
        <v>5396.1405895999997</v>
      </c>
      <c r="F71" s="78">
        <v>1700</v>
      </c>
      <c r="G71" s="52">
        <v>-43.07804118</v>
      </c>
      <c r="H71" s="53">
        <v>31.147137058999999</v>
      </c>
      <c r="I71" s="54">
        <v>109</v>
      </c>
      <c r="J71" s="56">
        <v>209.33944954</v>
      </c>
      <c r="K71" s="55">
        <v>-1.204593051</v>
      </c>
      <c r="L71" s="56">
        <v>12.236009423</v>
      </c>
      <c r="Q71" s="87">
        <v>64</v>
      </c>
      <c r="R71" s="87">
        <v>845.765625</v>
      </c>
      <c r="S71" s="110">
        <v>4.4272396878000002</v>
      </c>
      <c r="T71" s="109">
        <v>5.7075027871000001</v>
      </c>
      <c r="U71" s="60">
        <v>1323</v>
      </c>
      <c r="V71" s="60">
        <v>119</v>
      </c>
      <c r="W71" s="61">
        <v>0.53135276799999998</v>
      </c>
      <c r="X71" s="60">
        <v>13.390053591999999</v>
      </c>
      <c r="Y71" s="49"/>
      <c r="Z71" s="64"/>
      <c r="AA71" s="64"/>
      <c r="AB71" s="65"/>
      <c r="AC71" s="62">
        <v>1317</v>
      </c>
      <c r="AD71" s="63">
        <v>40.654365982999998</v>
      </c>
      <c r="AE71" s="64">
        <v>-0.25647985800000001</v>
      </c>
      <c r="AF71" s="65">
        <v>10.155038744000001</v>
      </c>
    </row>
    <row r="72" spans="1:32" x14ac:dyDescent="0.2">
      <c r="A72" s="26" t="s">
        <v>2</v>
      </c>
      <c r="B72" s="49">
        <v>1989</v>
      </c>
      <c r="C72" s="50">
        <v>0.23416317989999999</v>
      </c>
      <c r="D72" s="51">
        <v>1389</v>
      </c>
      <c r="E72" s="53">
        <v>5386.6688265000003</v>
      </c>
      <c r="F72" s="78">
        <v>1885</v>
      </c>
      <c r="G72" s="52">
        <v>-11.16285942</v>
      </c>
      <c r="H72" s="53">
        <v>31.419962334000001</v>
      </c>
      <c r="I72" s="54">
        <v>113</v>
      </c>
      <c r="J72" s="56">
        <v>217.10619469</v>
      </c>
      <c r="K72" s="55">
        <v>-0.594051255</v>
      </c>
      <c r="L72" s="56">
        <v>12.564464494999999</v>
      </c>
      <c r="Q72" s="87">
        <v>66</v>
      </c>
      <c r="R72" s="87">
        <v>867.21212120999996</v>
      </c>
      <c r="S72" s="110">
        <v>4.9018571429</v>
      </c>
      <c r="T72" s="109">
        <v>6.0410842006000003</v>
      </c>
      <c r="U72" s="60">
        <v>1389</v>
      </c>
      <c r="V72" s="60">
        <v>123</v>
      </c>
      <c r="W72" s="61">
        <v>0.85308457449999997</v>
      </c>
      <c r="X72" s="60">
        <v>14.141473936000001</v>
      </c>
      <c r="Y72" s="49"/>
      <c r="Z72" s="64"/>
      <c r="AA72" s="64"/>
      <c r="AB72" s="65"/>
      <c r="AC72" s="62">
        <v>1383</v>
      </c>
      <c r="AD72" s="63">
        <v>38.427259581000001</v>
      </c>
      <c r="AE72" s="64">
        <v>-0.47321620199999997</v>
      </c>
      <c r="AF72" s="65">
        <v>10.919637231999999</v>
      </c>
    </row>
    <row r="73" spans="1:32" x14ac:dyDescent="0.2">
      <c r="A73" s="26" t="s">
        <v>2</v>
      </c>
      <c r="B73" s="49">
        <v>1990</v>
      </c>
      <c r="C73" s="50">
        <v>0.15899687609999999</v>
      </c>
      <c r="D73" s="51">
        <v>1670</v>
      </c>
      <c r="E73" s="53">
        <v>5618.8760479000002</v>
      </c>
      <c r="F73" s="78">
        <v>2243</v>
      </c>
      <c r="G73" s="52">
        <v>14.473312527999999</v>
      </c>
      <c r="H73" s="53">
        <v>32.338600089000003</v>
      </c>
      <c r="I73" s="54">
        <v>156</v>
      </c>
      <c r="J73" s="56">
        <v>233.72435897</v>
      </c>
      <c r="K73" s="55">
        <v>0.1271914324</v>
      </c>
      <c r="L73" s="56">
        <v>13.264808567999999</v>
      </c>
      <c r="Q73" s="87">
        <v>130</v>
      </c>
      <c r="R73" s="87">
        <v>844.74615385000004</v>
      </c>
      <c r="S73" s="110">
        <v>5.8414119425999997</v>
      </c>
      <c r="T73" s="109">
        <v>7.0425359033000001</v>
      </c>
      <c r="U73" s="60">
        <v>1670</v>
      </c>
      <c r="V73" s="60">
        <v>119</v>
      </c>
      <c r="W73" s="61">
        <v>0.82860989750000003</v>
      </c>
      <c r="X73" s="60">
        <v>14.779579581</v>
      </c>
      <c r="Y73" s="49"/>
      <c r="Z73" s="64"/>
      <c r="AA73" s="64"/>
      <c r="AB73" s="65"/>
      <c r="AC73" s="62">
        <v>1664</v>
      </c>
      <c r="AD73" s="63">
        <v>37.094230768999999</v>
      </c>
      <c r="AE73" s="64">
        <v>-0.44470885500000001</v>
      </c>
      <c r="AF73" s="65">
        <v>11.739591190000001</v>
      </c>
    </row>
    <row r="74" spans="1:32" x14ac:dyDescent="0.2">
      <c r="A74" s="26" t="s">
        <v>2</v>
      </c>
      <c r="B74" s="49">
        <v>1991</v>
      </c>
      <c r="C74" s="50">
        <v>0.2432490397</v>
      </c>
      <c r="D74" s="51">
        <v>1769</v>
      </c>
      <c r="E74" s="53">
        <v>5542.5969474000003</v>
      </c>
      <c r="F74" s="78">
        <v>2454</v>
      </c>
      <c r="G74" s="52">
        <v>9.6636837815999996</v>
      </c>
      <c r="H74" s="53">
        <v>31.627529747000001</v>
      </c>
      <c r="I74" s="54">
        <v>154</v>
      </c>
      <c r="J74" s="56">
        <v>236.22077922</v>
      </c>
      <c r="K74" s="55">
        <v>0.42454742439999998</v>
      </c>
      <c r="L74" s="56">
        <v>13.507046197999999</v>
      </c>
      <c r="M74" s="57">
        <v>52</v>
      </c>
      <c r="N74" s="81">
        <v>217.82692308</v>
      </c>
      <c r="O74" s="58">
        <v>0.25051629990000002</v>
      </c>
      <c r="P74" s="59">
        <v>22.427081092000002</v>
      </c>
      <c r="Q74" s="87">
        <v>143</v>
      </c>
      <c r="R74" s="87">
        <v>841.09090908999997</v>
      </c>
      <c r="S74" s="110">
        <v>6.9586714091999999</v>
      </c>
      <c r="T74" s="109">
        <v>7.7957181571999996</v>
      </c>
      <c r="U74" s="60">
        <v>1769</v>
      </c>
      <c r="V74" s="60">
        <v>122</v>
      </c>
      <c r="W74" s="61">
        <v>1.1632782537999999</v>
      </c>
      <c r="X74" s="60">
        <v>14.653630355000001</v>
      </c>
      <c r="Y74" s="49"/>
      <c r="Z74" s="64"/>
      <c r="AA74" s="64"/>
      <c r="AB74" s="65"/>
      <c r="AC74" s="62">
        <v>1766</v>
      </c>
      <c r="AD74" s="63">
        <v>35.702038504999997</v>
      </c>
      <c r="AE74" s="64">
        <v>-0.67263923000000003</v>
      </c>
      <c r="AF74" s="65">
        <v>11.693834234000001</v>
      </c>
    </row>
    <row r="75" spans="1:32" x14ac:dyDescent="0.2">
      <c r="A75" s="26" t="s">
        <v>2</v>
      </c>
      <c r="B75" s="49">
        <v>1992</v>
      </c>
      <c r="C75" s="50">
        <v>0.24481313399999999</v>
      </c>
      <c r="D75" s="51">
        <v>2099</v>
      </c>
      <c r="E75" s="53">
        <v>5708.8513578000002</v>
      </c>
      <c r="F75" s="78">
        <v>2919</v>
      </c>
      <c r="G75" s="52">
        <v>41.697889687999997</v>
      </c>
      <c r="H75" s="53">
        <v>31.981255224000002</v>
      </c>
      <c r="I75" s="54">
        <v>201</v>
      </c>
      <c r="J75" s="56">
        <v>243.05970149000001</v>
      </c>
      <c r="K75" s="55">
        <v>0.92015305420000004</v>
      </c>
      <c r="L75" s="56">
        <v>14.440223060999999</v>
      </c>
      <c r="M75" s="57">
        <v>70</v>
      </c>
      <c r="N75" s="81">
        <v>228.78571428999999</v>
      </c>
      <c r="O75" s="58">
        <v>0.87488725150000002</v>
      </c>
      <c r="P75" s="59">
        <v>23.110137766000001</v>
      </c>
      <c r="Q75" s="87">
        <v>194</v>
      </c>
      <c r="R75" s="87">
        <v>869.68556701</v>
      </c>
      <c r="S75" s="110">
        <v>7.7042038627</v>
      </c>
      <c r="T75" s="109">
        <v>8.5072939913999992</v>
      </c>
      <c r="U75" s="60">
        <v>2099</v>
      </c>
      <c r="V75" s="60">
        <v>122</v>
      </c>
      <c r="W75" s="61">
        <v>1.0381024673999999</v>
      </c>
      <c r="X75" s="60">
        <v>15.367538724999999</v>
      </c>
      <c r="Y75" s="49"/>
      <c r="Z75" s="64"/>
      <c r="AA75" s="64"/>
      <c r="AB75" s="65"/>
      <c r="AC75" s="62">
        <v>2088</v>
      </c>
      <c r="AD75" s="63">
        <v>35.025287356</v>
      </c>
      <c r="AE75" s="64">
        <v>-0.66565711299999997</v>
      </c>
      <c r="AF75" s="65">
        <v>12.597165573</v>
      </c>
    </row>
    <row r="76" spans="1:32" x14ac:dyDescent="0.2">
      <c r="A76" s="26" t="s">
        <v>2</v>
      </c>
      <c r="B76" s="49">
        <v>1993</v>
      </c>
      <c r="C76" s="50">
        <v>0.3506074871</v>
      </c>
      <c r="D76" s="51">
        <v>2350</v>
      </c>
      <c r="E76" s="53">
        <v>5792.2378723000002</v>
      </c>
      <c r="F76" s="78">
        <v>3431</v>
      </c>
      <c r="G76" s="52">
        <v>64.219417079999999</v>
      </c>
      <c r="H76" s="53">
        <v>32.302840863</v>
      </c>
      <c r="I76" s="54">
        <v>243</v>
      </c>
      <c r="J76" s="56">
        <v>235.64609053000001</v>
      </c>
      <c r="K76" s="55">
        <v>1.127672021</v>
      </c>
      <c r="L76" s="56">
        <v>15.4005809</v>
      </c>
      <c r="M76" s="57">
        <v>93</v>
      </c>
      <c r="N76" s="81">
        <v>219.72043011</v>
      </c>
      <c r="O76" s="58">
        <v>1.2334709997</v>
      </c>
      <c r="P76" s="59">
        <v>23.591261730999999</v>
      </c>
      <c r="Q76" s="87">
        <v>250</v>
      </c>
      <c r="R76" s="87">
        <v>829.75599999999997</v>
      </c>
      <c r="S76" s="110">
        <v>9.4690786812999992</v>
      </c>
      <c r="T76" s="109">
        <v>9.6411384615000006</v>
      </c>
      <c r="U76" s="60">
        <v>2350</v>
      </c>
      <c r="V76" s="60">
        <v>124</v>
      </c>
      <c r="W76" s="61">
        <v>1.4012673469000001</v>
      </c>
      <c r="X76" s="60">
        <v>15.884744315000001</v>
      </c>
      <c r="Y76" s="49">
        <v>53</v>
      </c>
      <c r="Z76" s="64">
        <v>6.4909999999999997</v>
      </c>
      <c r="AA76" s="64">
        <v>6.8126400700000006E-2</v>
      </c>
      <c r="AB76" s="65">
        <v>6.6174361273000004</v>
      </c>
      <c r="AC76" s="62">
        <v>2327</v>
      </c>
      <c r="AD76" s="63">
        <v>36.324452084000001</v>
      </c>
      <c r="AE76" s="64">
        <v>-0.76656213399999995</v>
      </c>
      <c r="AF76" s="65">
        <v>13.075871424000001</v>
      </c>
    </row>
    <row r="77" spans="1:32" x14ac:dyDescent="0.2">
      <c r="A77" s="26" t="s">
        <v>2</v>
      </c>
      <c r="B77" s="49">
        <v>1994</v>
      </c>
      <c r="C77" s="50">
        <v>0.305145993</v>
      </c>
      <c r="D77" s="51">
        <v>2366</v>
      </c>
      <c r="E77" s="53">
        <v>5923.4873203999996</v>
      </c>
      <c r="F77" s="78">
        <v>3666</v>
      </c>
      <c r="G77" s="52">
        <v>95.880930168999996</v>
      </c>
      <c r="H77" s="53">
        <v>31.633386252000001</v>
      </c>
      <c r="I77" s="54">
        <v>283</v>
      </c>
      <c r="J77" s="56">
        <v>235.66077738999999</v>
      </c>
      <c r="K77" s="55">
        <v>1.4133247817000001</v>
      </c>
      <c r="L77" s="56">
        <v>15.461045306000001</v>
      </c>
      <c r="M77" s="57">
        <v>161</v>
      </c>
      <c r="N77" s="81">
        <v>229.01863354</v>
      </c>
      <c r="O77" s="58">
        <v>1.5884517185</v>
      </c>
      <c r="P77" s="59">
        <v>23.215660666000002</v>
      </c>
      <c r="Q77" s="87">
        <v>287</v>
      </c>
      <c r="R77" s="87">
        <v>822.42857143000003</v>
      </c>
      <c r="S77" s="110">
        <v>11.020498165999999</v>
      </c>
      <c r="T77" s="109">
        <v>10.151247044</v>
      </c>
      <c r="U77" s="60">
        <v>2366</v>
      </c>
      <c r="V77" s="60">
        <v>121</v>
      </c>
      <c r="W77" s="61">
        <v>2.1442348609000002</v>
      </c>
      <c r="X77" s="60">
        <v>15.639697762999999</v>
      </c>
      <c r="Y77" s="49">
        <v>82</v>
      </c>
      <c r="Z77" s="64">
        <v>7.0990000000000002</v>
      </c>
      <c r="AA77" s="64">
        <v>7.2257413500000006E-2</v>
      </c>
      <c r="AB77" s="65">
        <v>7.3121087315000004</v>
      </c>
      <c r="AC77" s="62">
        <v>2346</v>
      </c>
      <c r="AD77" s="63">
        <v>35.727919864</v>
      </c>
      <c r="AE77" s="64">
        <v>-0.93752747299999994</v>
      </c>
      <c r="AF77" s="65">
        <v>13.188657555000001</v>
      </c>
    </row>
    <row r="78" spans="1:32" x14ac:dyDescent="0.2">
      <c r="A78" s="26" t="s">
        <v>2</v>
      </c>
      <c r="B78" s="49">
        <v>1995</v>
      </c>
      <c r="C78" s="50">
        <v>0.38069560159999999</v>
      </c>
      <c r="D78" s="51">
        <v>2557</v>
      </c>
      <c r="E78" s="53">
        <v>6100.6186938000001</v>
      </c>
      <c r="F78" s="78">
        <v>3923</v>
      </c>
      <c r="G78" s="52">
        <v>131.49905175000001</v>
      </c>
      <c r="H78" s="53">
        <v>32.119067549999997</v>
      </c>
      <c r="I78" s="54">
        <v>294</v>
      </c>
      <c r="J78" s="56">
        <v>244.15306122000001</v>
      </c>
      <c r="K78" s="55">
        <v>1.8060053558</v>
      </c>
      <c r="L78" s="56">
        <v>15.797506758000001</v>
      </c>
      <c r="M78" s="57">
        <v>203</v>
      </c>
      <c r="N78" s="81">
        <v>223.93596059000001</v>
      </c>
      <c r="O78" s="58">
        <v>2.2170861585999999</v>
      </c>
      <c r="P78" s="59">
        <v>23.793756308999999</v>
      </c>
      <c r="Q78" s="87">
        <v>297</v>
      </c>
      <c r="R78" s="87">
        <v>848.54882154999996</v>
      </c>
      <c r="S78" s="110">
        <v>11.498478407</v>
      </c>
      <c r="T78" s="109">
        <v>10.257108712000001</v>
      </c>
      <c r="U78" s="60">
        <v>2557</v>
      </c>
      <c r="V78" s="60">
        <v>122</v>
      </c>
      <c r="W78" s="61">
        <v>2.6648021418000001</v>
      </c>
      <c r="X78" s="60">
        <v>16.195146098999999</v>
      </c>
      <c r="Y78" s="49">
        <v>93</v>
      </c>
      <c r="Z78" s="64">
        <v>7.2039999999999997</v>
      </c>
      <c r="AA78" s="64">
        <v>6.6239441800000007E-2</v>
      </c>
      <c r="AB78" s="65">
        <v>7.6679397722999996</v>
      </c>
      <c r="AC78" s="62">
        <v>2537</v>
      </c>
      <c r="AD78" s="63">
        <v>35.773078439000003</v>
      </c>
      <c r="AE78" s="64">
        <v>-1.009376823</v>
      </c>
      <c r="AF78" s="65">
        <v>13.610756639</v>
      </c>
    </row>
    <row r="79" spans="1:32" x14ac:dyDescent="0.2">
      <c r="A79" s="26" t="s">
        <v>2</v>
      </c>
      <c r="B79" s="49">
        <v>1996</v>
      </c>
      <c r="C79" s="50">
        <v>0.39752255790000002</v>
      </c>
      <c r="D79" s="51">
        <v>2537</v>
      </c>
      <c r="E79" s="53">
        <v>6260.2770989000001</v>
      </c>
      <c r="F79" s="78">
        <v>3895</v>
      </c>
      <c r="G79" s="52">
        <v>131.11959949000001</v>
      </c>
      <c r="H79" s="53">
        <v>32.073900899000002</v>
      </c>
      <c r="I79" s="54">
        <v>335</v>
      </c>
      <c r="J79" s="56">
        <v>250.05074626999999</v>
      </c>
      <c r="K79" s="55">
        <v>2.0511804162999998</v>
      </c>
      <c r="L79" s="56">
        <v>15.715652274</v>
      </c>
      <c r="M79" s="57">
        <v>275</v>
      </c>
      <c r="N79" s="81">
        <v>230.17090909000001</v>
      </c>
      <c r="O79" s="58">
        <v>2.4331022084999998</v>
      </c>
      <c r="P79" s="59">
        <v>23.562043657</v>
      </c>
      <c r="Q79" s="87">
        <v>341</v>
      </c>
      <c r="R79" s="87">
        <v>880.08211143999995</v>
      </c>
      <c r="S79" s="110">
        <v>12.938483203000001</v>
      </c>
      <c r="T79" s="109">
        <v>10.828736328</v>
      </c>
      <c r="U79" s="60">
        <v>2537</v>
      </c>
      <c r="V79" s="60">
        <v>123</v>
      </c>
      <c r="W79" s="61">
        <v>2.8851948085000001</v>
      </c>
      <c r="X79" s="60">
        <v>16.006863788</v>
      </c>
      <c r="Y79" s="49">
        <v>130</v>
      </c>
      <c r="Z79" s="64">
        <v>7.0759999999999996</v>
      </c>
      <c r="AA79" s="64">
        <v>5.6797297300000001E-2</v>
      </c>
      <c r="AB79" s="65">
        <v>8.3490347489999994</v>
      </c>
      <c r="AC79" s="62">
        <v>2509</v>
      </c>
      <c r="AD79" s="63">
        <v>35.082303707000001</v>
      </c>
      <c r="AE79" s="64">
        <v>-1.1703697280000001</v>
      </c>
      <c r="AF79" s="65">
        <v>13.611118680000001</v>
      </c>
    </row>
    <row r="80" spans="1:32" x14ac:dyDescent="0.2">
      <c r="A80" s="26" t="s">
        <v>2</v>
      </c>
      <c r="B80" s="49">
        <v>1997</v>
      </c>
      <c r="C80" s="50">
        <v>0.4448974584</v>
      </c>
      <c r="D80" s="51">
        <v>2749</v>
      </c>
      <c r="E80" s="53">
        <v>6274.4194251999998</v>
      </c>
      <c r="F80" s="78">
        <v>4351</v>
      </c>
      <c r="G80" s="52">
        <v>141.77033326</v>
      </c>
      <c r="H80" s="53">
        <v>32.178493680000003</v>
      </c>
      <c r="I80" s="54">
        <v>349</v>
      </c>
      <c r="J80" s="56">
        <v>255.42406876999999</v>
      </c>
      <c r="K80" s="55">
        <v>2.7653063996</v>
      </c>
      <c r="L80" s="56">
        <v>16.236853590999999</v>
      </c>
      <c r="M80" s="57">
        <v>346</v>
      </c>
      <c r="N80" s="81">
        <v>234.20231214</v>
      </c>
      <c r="O80" s="58">
        <v>2.9094292616000001</v>
      </c>
      <c r="P80" s="59">
        <v>23.972254427999999</v>
      </c>
      <c r="Q80" s="87">
        <v>353</v>
      </c>
      <c r="R80" s="87">
        <v>901.37960339999995</v>
      </c>
      <c r="S80" s="110">
        <v>13.81397108</v>
      </c>
      <c r="T80" s="109">
        <v>11.59361324</v>
      </c>
      <c r="U80" s="60">
        <v>2749</v>
      </c>
      <c r="V80" s="60">
        <v>127</v>
      </c>
      <c r="W80" s="61">
        <v>3.0901933257</v>
      </c>
      <c r="X80" s="60">
        <v>16.525312313000001</v>
      </c>
      <c r="Y80" s="49">
        <v>169</v>
      </c>
      <c r="Z80" s="64">
        <v>7.2690000000000001</v>
      </c>
      <c r="AA80" s="64">
        <v>6.3063551999999995E-2</v>
      </c>
      <c r="AB80" s="65">
        <v>9.6384403985000002</v>
      </c>
      <c r="AC80" s="62">
        <v>2725</v>
      </c>
      <c r="AD80" s="63">
        <v>36.972623853000002</v>
      </c>
      <c r="AE80" s="64">
        <v>-1.32795402</v>
      </c>
      <c r="AF80" s="65">
        <v>14.020195702000001</v>
      </c>
    </row>
    <row r="81" spans="1:32" x14ac:dyDescent="0.2">
      <c r="A81" s="26" t="s">
        <v>2</v>
      </c>
      <c r="B81" s="49">
        <v>1998</v>
      </c>
      <c r="C81" s="50">
        <v>0.4407870653</v>
      </c>
      <c r="D81" s="51">
        <v>3039</v>
      </c>
      <c r="E81" s="53">
        <v>6322.7745968999998</v>
      </c>
      <c r="F81" s="78">
        <v>4778</v>
      </c>
      <c r="G81" s="52">
        <v>165.26497069999999</v>
      </c>
      <c r="H81" s="53">
        <v>33.038694642000003</v>
      </c>
      <c r="I81" s="54">
        <v>388</v>
      </c>
      <c r="J81" s="56">
        <v>256.28092784</v>
      </c>
      <c r="K81" s="55">
        <v>2.9731483655000002</v>
      </c>
      <c r="L81" s="56">
        <v>17.054368818</v>
      </c>
      <c r="M81" s="57">
        <v>387</v>
      </c>
      <c r="N81" s="81">
        <v>234.02325580999999</v>
      </c>
      <c r="O81" s="58">
        <v>3.5572298032999998</v>
      </c>
      <c r="P81" s="59">
        <v>24.780363541</v>
      </c>
      <c r="Q81" s="87">
        <v>396</v>
      </c>
      <c r="R81" s="87">
        <v>904.51010100999997</v>
      </c>
      <c r="S81" s="110">
        <v>15.273153309</v>
      </c>
      <c r="T81" s="109">
        <v>12.035313297</v>
      </c>
      <c r="U81" s="60">
        <v>3039</v>
      </c>
      <c r="V81" s="60">
        <v>125</v>
      </c>
      <c r="W81" s="61">
        <v>3.0358140703999998</v>
      </c>
      <c r="X81" s="60">
        <v>17.333925042000001</v>
      </c>
      <c r="Y81" s="49">
        <v>277</v>
      </c>
      <c r="Z81" s="64">
        <v>7.1959999999999997</v>
      </c>
      <c r="AA81" s="64">
        <v>6.3991747700000004E-2</v>
      </c>
      <c r="AB81" s="65">
        <v>10.979280872</v>
      </c>
      <c r="AC81" s="62">
        <v>3007</v>
      </c>
      <c r="AD81" s="63">
        <v>36.607815098000003</v>
      </c>
      <c r="AE81" s="64">
        <v>-1.5193104900000001</v>
      </c>
      <c r="AF81" s="65">
        <v>14.814813979</v>
      </c>
    </row>
    <row r="82" spans="1:32" x14ac:dyDescent="0.2">
      <c r="A82" s="26" t="s">
        <v>2</v>
      </c>
      <c r="B82" s="49">
        <v>1999</v>
      </c>
      <c r="C82" s="50">
        <v>0.48094525999999999</v>
      </c>
      <c r="D82" s="51">
        <v>3307</v>
      </c>
      <c r="E82" s="53">
        <v>6378.2249773000003</v>
      </c>
      <c r="F82" s="78">
        <v>5329</v>
      </c>
      <c r="G82" s="52">
        <v>174.42384125000001</v>
      </c>
      <c r="H82" s="53">
        <v>32.234241883999999</v>
      </c>
      <c r="I82" s="54">
        <v>449</v>
      </c>
      <c r="J82" s="56">
        <v>254.87527840000001</v>
      </c>
      <c r="K82" s="55">
        <v>2.7553893173000001</v>
      </c>
      <c r="L82" s="56">
        <v>17.159976113999999</v>
      </c>
      <c r="M82" s="57">
        <v>449</v>
      </c>
      <c r="N82" s="81">
        <v>237.04454343</v>
      </c>
      <c r="O82" s="58">
        <v>3.8945633327000002</v>
      </c>
      <c r="P82" s="59">
        <v>24.393130980999999</v>
      </c>
      <c r="Q82" s="87">
        <v>455</v>
      </c>
      <c r="R82" s="87">
        <v>912.18021978000002</v>
      </c>
      <c r="S82" s="110">
        <v>14.270271028</v>
      </c>
      <c r="T82" s="109">
        <v>12.728169049</v>
      </c>
      <c r="U82" s="60">
        <v>3307</v>
      </c>
      <c r="V82" s="60">
        <v>126</v>
      </c>
      <c r="W82" s="61">
        <v>2.8601366623</v>
      </c>
      <c r="X82" s="60">
        <v>16.946759339</v>
      </c>
      <c r="Y82" s="49">
        <v>407</v>
      </c>
      <c r="Z82" s="64">
        <v>7.2759999999999998</v>
      </c>
      <c r="AA82" s="64">
        <v>6.5209482999999999E-2</v>
      </c>
      <c r="AB82" s="65">
        <v>12.497160461</v>
      </c>
      <c r="AC82" s="62">
        <v>3272</v>
      </c>
      <c r="AD82" s="63">
        <v>36.725672371999998</v>
      </c>
      <c r="AE82" s="64">
        <v>-1.741092418</v>
      </c>
      <c r="AF82" s="65">
        <v>14.577976914000001</v>
      </c>
    </row>
    <row r="83" spans="1:32" x14ac:dyDescent="0.2">
      <c r="A83" s="26" t="s">
        <v>2</v>
      </c>
      <c r="B83" s="49">
        <v>2000</v>
      </c>
      <c r="C83" s="50">
        <v>0.42158295080000002</v>
      </c>
      <c r="D83" s="51">
        <v>3301</v>
      </c>
      <c r="E83" s="53">
        <v>6435.4192669000004</v>
      </c>
      <c r="F83" s="78">
        <v>5346</v>
      </c>
      <c r="G83" s="52">
        <v>184.06709877</v>
      </c>
      <c r="H83" s="53">
        <v>31.740026188000002</v>
      </c>
      <c r="I83" s="54">
        <v>476</v>
      </c>
      <c r="J83" s="56">
        <v>253.12394957999999</v>
      </c>
      <c r="K83" s="55">
        <v>3.5024026607000001</v>
      </c>
      <c r="L83" s="56">
        <v>16.842488850999999</v>
      </c>
      <c r="M83" s="57">
        <v>472</v>
      </c>
      <c r="N83" s="81">
        <v>233.54449152999999</v>
      </c>
      <c r="O83" s="58">
        <v>4.2983800972999999</v>
      </c>
      <c r="P83" s="59">
        <v>24.112059484</v>
      </c>
      <c r="Q83" s="87">
        <v>486</v>
      </c>
      <c r="R83" s="87">
        <v>891.4691358</v>
      </c>
      <c r="S83" s="110">
        <v>14.745215217</v>
      </c>
      <c r="T83" s="109">
        <v>12.280600271999999</v>
      </c>
      <c r="U83" s="60">
        <v>3301</v>
      </c>
      <c r="V83" s="60">
        <v>126</v>
      </c>
      <c r="W83" s="61">
        <v>2.7695959955</v>
      </c>
      <c r="X83" s="60">
        <v>16.71718357</v>
      </c>
      <c r="Y83" s="49">
        <v>463</v>
      </c>
      <c r="Z83" s="64">
        <v>7.1660000000000004</v>
      </c>
      <c r="AA83" s="64">
        <v>6.9383135700000001E-2</v>
      </c>
      <c r="AB83" s="65">
        <v>12.636706192</v>
      </c>
      <c r="AC83" s="62">
        <v>3254</v>
      </c>
      <c r="AD83" s="63">
        <v>36.993700060999998</v>
      </c>
      <c r="AE83" s="64">
        <v>-1.7441701570000001</v>
      </c>
      <c r="AF83" s="65">
        <v>14.481998924999999</v>
      </c>
    </row>
    <row r="84" spans="1:32" x14ac:dyDescent="0.2">
      <c r="A84" s="26" t="s">
        <v>2</v>
      </c>
      <c r="B84" s="49">
        <v>2001</v>
      </c>
      <c r="C84" s="50">
        <v>0.46355154840000001</v>
      </c>
      <c r="D84" s="51">
        <v>3278</v>
      </c>
      <c r="E84" s="53">
        <v>6452.6290421000003</v>
      </c>
      <c r="F84" s="78">
        <v>5579</v>
      </c>
      <c r="G84" s="52">
        <v>182.04366553</v>
      </c>
      <c r="H84" s="53">
        <v>31.392380892999999</v>
      </c>
      <c r="I84" s="54">
        <v>494</v>
      </c>
      <c r="J84" s="56">
        <v>254.37246963999999</v>
      </c>
      <c r="K84" s="55">
        <v>3.4718971963</v>
      </c>
      <c r="L84" s="56">
        <v>16.678795291</v>
      </c>
      <c r="M84" s="57">
        <v>493</v>
      </c>
      <c r="N84" s="81">
        <v>233.65922921000001</v>
      </c>
      <c r="O84" s="58">
        <v>4.2470550376</v>
      </c>
      <c r="P84" s="59">
        <v>23.827084797000001</v>
      </c>
      <c r="Q84" s="87">
        <v>497</v>
      </c>
      <c r="R84" s="87">
        <v>899.66599598000005</v>
      </c>
      <c r="S84" s="110">
        <v>13.401322919</v>
      </c>
      <c r="T84" s="109">
        <v>11.908851216</v>
      </c>
      <c r="U84" s="60">
        <v>3278</v>
      </c>
      <c r="V84" s="60">
        <v>127</v>
      </c>
      <c r="W84" s="61">
        <v>3.1367653281000001</v>
      </c>
      <c r="X84" s="60">
        <v>16.611444424999998</v>
      </c>
      <c r="Y84" s="49">
        <v>536</v>
      </c>
      <c r="Z84" s="64">
        <v>7.298</v>
      </c>
      <c r="AA84" s="64">
        <v>7.1714390599999997E-2</v>
      </c>
      <c r="AB84" s="65">
        <v>12.812408223</v>
      </c>
      <c r="AC84" s="62">
        <v>3243</v>
      </c>
      <c r="AD84" s="63">
        <v>36.234042553000002</v>
      </c>
      <c r="AE84" s="64">
        <v>-1.868198453</v>
      </c>
      <c r="AF84" s="65">
        <v>14.408157053</v>
      </c>
    </row>
    <row r="85" spans="1:32" x14ac:dyDescent="0.2">
      <c r="A85" s="26" t="s">
        <v>2</v>
      </c>
      <c r="B85" s="49">
        <v>2002</v>
      </c>
      <c r="C85" s="50">
        <v>0.45271442150000002</v>
      </c>
      <c r="D85" s="51">
        <v>3427</v>
      </c>
      <c r="E85" s="53">
        <v>6479.6457542999997</v>
      </c>
      <c r="F85" s="78">
        <v>5968</v>
      </c>
      <c r="G85" s="52">
        <v>193.28964812000001</v>
      </c>
      <c r="H85" s="53">
        <v>30.976505697</v>
      </c>
      <c r="I85" s="54">
        <v>454</v>
      </c>
      <c r="J85" s="56">
        <v>256.35242290999997</v>
      </c>
      <c r="K85" s="55">
        <v>3.2885234414000002</v>
      </c>
      <c r="L85" s="56">
        <v>16.773231893999998</v>
      </c>
      <c r="M85" s="57">
        <v>453</v>
      </c>
      <c r="N85" s="81">
        <v>237.86092715000001</v>
      </c>
      <c r="O85" s="58">
        <v>4.0108568555000002</v>
      </c>
      <c r="P85" s="59">
        <v>23.764659905999999</v>
      </c>
      <c r="Q85" s="87">
        <v>461</v>
      </c>
      <c r="R85" s="87">
        <v>916.73318872000004</v>
      </c>
      <c r="S85" s="110">
        <v>15.059882125</v>
      </c>
      <c r="T85" s="109">
        <v>12.396797478</v>
      </c>
      <c r="U85" s="60">
        <v>3427</v>
      </c>
      <c r="V85" s="60">
        <v>130</v>
      </c>
      <c r="W85" s="61">
        <v>3.8598212609</v>
      </c>
      <c r="X85" s="60">
        <v>16.650435278</v>
      </c>
      <c r="Y85" s="49">
        <v>630</v>
      </c>
      <c r="Z85" s="64">
        <v>7.2370000000000001</v>
      </c>
      <c r="AA85" s="64">
        <v>4.7439130400000001E-2</v>
      </c>
      <c r="AB85" s="65">
        <v>13.949290617999999</v>
      </c>
      <c r="AC85" s="62">
        <v>3407</v>
      </c>
      <c r="AD85" s="63">
        <v>36.940358086000003</v>
      </c>
      <c r="AE85" s="64">
        <v>-2.0730691449999998</v>
      </c>
      <c r="AF85" s="65">
        <v>14.449495491</v>
      </c>
    </row>
    <row r="86" spans="1:32" x14ac:dyDescent="0.2">
      <c r="A86" s="26" t="s">
        <v>2</v>
      </c>
      <c r="B86" s="49">
        <v>2003</v>
      </c>
      <c r="C86" s="50">
        <v>0.48808429120000002</v>
      </c>
      <c r="D86" s="51">
        <v>3637</v>
      </c>
      <c r="E86" s="53">
        <v>6567.7058015000002</v>
      </c>
      <c r="F86" s="78">
        <v>6452</v>
      </c>
      <c r="G86" s="52">
        <v>189.52907006000001</v>
      </c>
      <c r="H86" s="53">
        <v>30.466576719999999</v>
      </c>
      <c r="I86" s="54">
        <v>439</v>
      </c>
      <c r="J86" s="56">
        <v>254.45102506000001</v>
      </c>
      <c r="K86" s="55">
        <v>3.7091763972999998</v>
      </c>
      <c r="L86" s="56">
        <v>16.348231044999999</v>
      </c>
      <c r="M86" s="57">
        <v>438</v>
      </c>
      <c r="N86" s="81">
        <v>237.24429223999999</v>
      </c>
      <c r="O86" s="58">
        <v>4.1056231772</v>
      </c>
      <c r="P86" s="59">
        <v>23.426165063999999</v>
      </c>
      <c r="Q86" s="87">
        <v>440</v>
      </c>
      <c r="R86" s="87">
        <v>909.43636363999997</v>
      </c>
      <c r="S86" s="110">
        <v>15.285618522</v>
      </c>
      <c r="T86" s="109">
        <v>11.822070977999999</v>
      </c>
      <c r="U86" s="60">
        <v>3637</v>
      </c>
      <c r="V86" s="60">
        <v>129</v>
      </c>
      <c r="W86" s="61">
        <v>3.8115708301</v>
      </c>
      <c r="X86" s="60">
        <v>16.296187742000001</v>
      </c>
      <c r="Y86" s="49">
        <v>764</v>
      </c>
      <c r="Z86" s="64">
        <v>7.242</v>
      </c>
      <c r="AA86" s="64">
        <v>3.5529597599999997E-2</v>
      </c>
      <c r="AB86" s="65">
        <v>14.137054982</v>
      </c>
      <c r="AC86" s="62">
        <v>3595</v>
      </c>
      <c r="AD86" s="63">
        <v>36.377774686999999</v>
      </c>
      <c r="AE86" s="64">
        <v>-1.9551391140000001</v>
      </c>
      <c r="AF86" s="65">
        <v>14.182395119000001</v>
      </c>
    </row>
    <row r="87" spans="1:32" x14ac:dyDescent="0.2">
      <c r="A87" s="26" t="s">
        <v>2</v>
      </c>
      <c r="B87" s="49">
        <v>2004</v>
      </c>
      <c r="C87" s="50">
        <v>0.55654173760000003</v>
      </c>
      <c r="D87" s="51">
        <v>3494</v>
      </c>
      <c r="E87" s="53">
        <v>6664.8317115</v>
      </c>
      <c r="F87" s="78">
        <v>6285</v>
      </c>
      <c r="G87" s="52">
        <v>192.33976293000001</v>
      </c>
      <c r="H87" s="53">
        <v>31.222111057999999</v>
      </c>
      <c r="I87" s="54">
        <v>544</v>
      </c>
      <c r="J87" s="56">
        <v>250.71507353000001</v>
      </c>
      <c r="K87" s="55">
        <v>3.5691825447999999</v>
      </c>
      <c r="L87" s="56">
        <v>17.315573369999999</v>
      </c>
      <c r="M87" s="57">
        <v>542</v>
      </c>
      <c r="N87" s="81">
        <v>240.91328412999999</v>
      </c>
      <c r="O87" s="58">
        <v>4.1583134352000002</v>
      </c>
      <c r="P87" s="59">
        <v>24.064493314</v>
      </c>
      <c r="Q87" s="87">
        <v>545</v>
      </c>
      <c r="R87" s="87">
        <v>912.19633027999998</v>
      </c>
      <c r="S87" s="110">
        <v>15.767563306</v>
      </c>
      <c r="T87" s="109">
        <v>12.016201618</v>
      </c>
      <c r="U87" s="60">
        <v>3494</v>
      </c>
      <c r="V87" s="60">
        <v>130</v>
      </c>
      <c r="W87" s="61">
        <v>3.8649660720000001</v>
      </c>
      <c r="X87" s="60">
        <v>17.02573877</v>
      </c>
      <c r="Y87" s="49">
        <v>821</v>
      </c>
      <c r="Z87" s="64">
        <v>7.0460000000000003</v>
      </c>
      <c r="AA87" s="64">
        <v>4.8187786599999997E-2</v>
      </c>
      <c r="AB87" s="65">
        <v>14.862651104999999</v>
      </c>
      <c r="AC87" s="62">
        <v>3450</v>
      </c>
      <c r="AD87" s="63">
        <v>37.354985507000002</v>
      </c>
      <c r="AE87" s="64">
        <v>-2.116105626</v>
      </c>
      <c r="AF87" s="65">
        <v>14.888137362</v>
      </c>
    </row>
    <row r="88" spans="1:32" x14ac:dyDescent="0.2">
      <c r="A88" s="26" t="s">
        <v>2</v>
      </c>
      <c r="B88" s="49">
        <v>2005</v>
      </c>
      <c r="C88" s="50">
        <v>0.44650822670000001</v>
      </c>
      <c r="D88" s="51">
        <v>3658</v>
      </c>
      <c r="E88" s="53">
        <v>6563.8275014000001</v>
      </c>
      <c r="F88" s="78">
        <v>6619</v>
      </c>
      <c r="G88" s="52">
        <v>194.9377897</v>
      </c>
      <c r="H88" s="53">
        <v>30.206266505999999</v>
      </c>
      <c r="I88" s="54">
        <v>388</v>
      </c>
      <c r="J88" s="56">
        <v>252.79381443</v>
      </c>
      <c r="K88" s="55">
        <v>3.8893457519000001</v>
      </c>
      <c r="L88" s="56">
        <v>16.054577768000001</v>
      </c>
      <c r="M88" s="57">
        <v>389</v>
      </c>
      <c r="N88" s="81">
        <v>242.55784062000001</v>
      </c>
      <c r="O88" s="58">
        <v>4.3979310865999999</v>
      </c>
      <c r="P88" s="59">
        <v>23.273478162</v>
      </c>
      <c r="Q88" s="87">
        <v>391</v>
      </c>
      <c r="R88" s="87">
        <v>915.86700767000002</v>
      </c>
      <c r="S88" s="110">
        <v>16.783901216</v>
      </c>
      <c r="T88" s="109">
        <v>11.305056231</v>
      </c>
      <c r="U88" s="60">
        <v>3658</v>
      </c>
      <c r="V88" s="60">
        <v>130</v>
      </c>
      <c r="W88" s="61">
        <v>3.8015880308000001</v>
      </c>
      <c r="X88" s="60">
        <v>16.214358471000001</v>
      </c>
      <c r="Y88" s="49">
        <v>814</v>
      </c>
      <c r="Z88" s="64">
        <v>7.0919999999999996</v>
      </c>
      <c r="AA88" s="64">
        <v>2.4855284599999999E-2</v>
      </c>
      <c r="AB88" s="65">
        <v>14.509390244</v>
      </c>
      <c r="AC88" s="62">
        <v>3633</v>
      </c>
      <c r="AD88" s="63">
        <v>36.502587392999999</v>
      </c>
      <c r="AE88" s="64">
        <v>-1.761661809</v>
      </c>
      <c r="AF88" s="65">
        <v>14.288200987</v>
      </c>
    </row>
    <row r="89" spans="1:32" x14ac:dyDescent="0.2">
      <c r="A89" s="26" t="s">
        <v>2</v>
      </c>
      <c r="B89" s="49">
        <v>2006</v>
      </c>
      <c r="C89" s="50">
        <v>0.46196434289999999</v>
      </c>
      <c r="D89" s="51">
        <v>3689</v>
      </c>
      <c r="E89" s="53">
        <v>6740.1309297999996</v>
      </c>
      <c r="F89" s="78">
        <v>6868</v>
      </c>
      <c r="G89" s="52">
        <v>216.27033634</v>
      </c>
      <c r="H89" s="53">
        <v>30.686703990000002</v>
      </c>
      <c r="I89" s="54">
        <v>366</v>
      </c>
      <c r="J89" s="56">
        <v>254.08743168999999</v>
      </c>
      <c r="K89" s="55">
        <v>3.8076668612</v>
      </c>
      <c r="L89" s="56">
        <v>16.838878593</v>
      </c>
      <c r="M89" s="57">
        <v>365</v>
      </c>
      <c r="N89" s="81">
        <v>249.69041096000001</v>
      </c>
      <c r="O89" s="58">
        <v>4.9912690459000002</v>
      </c>
      <c r="P89" s="59">
        <v>23.951182373999998</v>
      </c>
      <c r="Q89" s="87">
        <v>366</v>
      </c>
      <c r="R89" s="87">
        <v>935.37431693999997</v>
      </c>
      <c r="S89" s="110">
        <v>18.505302702000002</v>
      </c>
      <c r="T89" s="109">
        <v>11.337492999</v>
      </c>
      <c r="U89" s="60">
        <v>3689</v>
      </c>
      <c r="V89" s="60">
        <v>131</v>
      </c>
      <c r="W89" s="61">
        <v>3.9116989216000002</v>
      </c>
      <c r="X89" s="60">
        <v>16.833328767000001</v>
      </c>
      <c r="Y89" s="49">
        <v>822</v>
      </c>
      <c r="Z89" s="64">
        <v>7.0810000000000004</v>
      </c>
      <c r="AA89" s="64">
        <v>3.1212314599999999E-2</v>
      </c>
      <c r="AB89" s="65">
        <v>14.987159752</v>
      </c>
      <c r="AC89" s="62">
        <v>3662</v>
      </c>
      <c r="AD89" s="63">
        <v>36.751611140999998</v>
      </c>
      <c r="AE89" s="64">
        <v>-0.79839923999999995</v>
      </c>
      <c r="AF89" s="65">
        <v>14.7097531</v>
      </c>
    </row>
    <row r="90" spans="1:32" x14ac:dyDescent="0.2">
      <c r="A90" s="26" t="s">
        <v>2</v>
      </c>
      <c r="B90" s="49">
        <v>2007</v>
      </c>
      <c r="C90" s="50">
        <v>0.4627467442</v>
      </c>
      <c r="D90" s="51">
        <v>3496</v>
      </c>
      <c r="E90" s="53">
        <v>6897.8132151</v>
      </c>
      <c r="F90" s="78">
        <v>6701</v>
      </c>
      <c r="G90" s="52">
        <v>234.52946127000001</v>
      </c>
      <c r="H90" s="53">
        <v>29.809071630999998</v>
      </c>
      <c r="I90" s="54">
        <v>349</v>
      </c>
      <c r="J90" s="56">
        <v>257.73638968</v>
      </c>
      <c r="K90" s="55">
        <v>4.8077986526999998</v>
      </c>
      <c r="L90" s="56">
        <v>16.081967365000001</v>
      </c>
      <c r="M90" s="57">
        <v>349</v>
      </c>
      <c r="N90" s="81">
        <v>243.46991403999999</v>
      </c>
      <c r="O90" s="58">
        <v>5.3681955190000004</v>
      </c>
      <c r="P90" s="59">
        <v>23.123104854000001</v>
      </c>
      <c r="Q90" s="87">
        <v>349</v>
      </c>
      <c r="R90" s="87">
        <v>925.15186245999996</v>
      </c>
      <c r="S90" s="110">
        <v>19.972207439000002</v>
      </c>
      <c r="T90" s="109">
        <v>10.667188841</v>
      </c>
      <c r="U90" s="60">
        <v>3496</v>
      </c>
      <c r="V90" s="60">
        <v>131</v>
      </c>
      <c r="W90" s="61">
        <v>4.1745274872999998</v>
      </c>
      <c r="X90" s="60">
        <v>16.01932686</v>
      </c>
      <c r="Y90" s="49">
        <v>782</v>
      </c>
      <c r="Z90" s="64">
        <v>6.8869999999999996</v>
      </c>
      <c r="AA90" s="64">
        <v>-1.5176740000000001E-3</v>
      </c>
      <c r="AB90" s="65">
        <v>14.57286073</v>
      </c>
      <c r="AC90" s="62">
        <v>3472</v>
      </c>
      <c r="AD90" s="63">
        <v>35.056221198000003</v>
      </c>
      <c r="AE90" s="64">
        <v>-2.0665713640000001</v>
      </c>
      <c r="AF90" s="65">
        <v>13.931110565999999</v>
      </c>
    </row>
    <row r="91" spans="1:32" x14ac:dyDescent="0.2">
      <c r="A91" s="26" t="s">
        <v>2</v>
      </c>
      <c r="B91" s="49">
        <v>2008</v>
      </c>
      <c r="C91" s="50">
        <v>0.44805785580000002</v>
      </c>
      <c r="D91" s="51">
        <v>3382</v>
      </c>
      <c r="E91" s="53">
        <v>6932.4030160000002</v>
      </c>
      <c r="F91" s="78">
        <v>6582</v>
      </c>
      <c r="G91" s="52">
        <v>200.06428288999999</v>
      </c>
      <c r="H91" s="53">
        <v>29.394250683999999</v>
      </c>
      <c r="I91" s="54">
        <v>366</v>
      </c>
      <c r="J91" s="56">
        <v>251.97540984</v>
      </c>
      <c r="K91" s="55">
        <v>4.3247141986999997</v>
      </c>
      <c r="L91" s="56">
        <v>15.996226082</v>
      </c>
      <c r="M91" s="57">
        <v>371</v>
      </c>
      <c r="N91" s="81">
        <v>248.25876011</v>
      </c>
      <c r="O91" s="58">
        <v>4.6895977500999999</v>
      </c>
      <c r="P91" s="59">
        <v>22.886854667000001</v>
      </c>
      <c r="Q91" s="87">
        <v>371</v>
      </c>
      <c r="R91" s="87">
        <v>929.76010782000003</v>
      </c>
      <c r="S91" s="110">
        <v>21.144733803000001</v>
      </c>
      <c r="T91" s="109">
        <v>10.595929206999999</v>
      </c>
      <c r="U91" s="60">
        <v>3382</v>
      </c>
      <c r="V91" s="60">
        <v>127</v>
      </c>
      <c r="W91" s="61">
        <v>4.2768095817000003</v>
      </c>
      <c r="X91" s="60">
        <v>15.846968821000001</v>
      </c>
      <c r="Y91" s="49">
        <v>763</v>
      </c>
      <c r="Z91" s="64">
        <v>6.9080000000000004</v>
      </c>
      <c r="AA91" s="64">
        <v>-2.1103312999999999E-2</v>
      </c>
      <c r="AB91" s="65">
        <v>14.699941188</v>
      </c>
      <c r="AC91" s="62">
        <v>3344</v>
      </c>
      <c r="AD91" s="63">
        <v>31.664234449999999</v>
      </c>
      <c r="AE91" s="64">
        <v>-4.1372307570000002</v>
      </c>
      <c r="AF91" s="65">
        <v>13.552017516999999</v>
      </c>
    </row>
    <row r="92" spans="1:32" x14ac:dyDescent="0.2">
      <c r="A92" s="26" t="s">
        <v>2</v>
      </c>
      <c r="B92" s="49">
        <v>2009</v>
      </c>
      <c r="C92" s="50">
        <v>0.4681299719</v>
      </c>
      <c r="D92" s="51">
        <v>3091</v>
      </c>
      <c r="E92" s="53">
        <v>6976.911032</v>
      </c>
      <c r="F92" s="78">
        <v>6303</v>
      </c>
      <c r="G92" s="52">
        <v>207.77285420000001</v>
      </c>
      <c r="H92" s="53">
        <v>28.987711090000001</v>
      </c>
      <c r="I92" s="54">
        <v>406</v>
      </c>
      <c r="J92" s="56">
        <v>255.62561575999999</v>
      </c>
      <c r="K92" s="55">
        <v>4.4068566206000002</v>
      </c>
      <c r="L92" s="56">
        <v>16.141641392</v>
      </c>
      <c r="M92" s="57">
        <v>409</v>
      </c>
      <c r="N92" s="81">
        <v>252.50611247000001</v>
      </c>
      <c r="O92" s="58">
        <v>4.7793712698000004</v>
      </c>
      <c r="P92" s="59">
        <v>22.547658729999998</v>
      </c>
      <c r="Q92" s="87">
        <v>408</v>
      </c>
      <c r="R92" s="87">
        <v>948.36519608000003</v>
      </c>
      <c r="S92" s="110">
        <v>17.764894253000001</v>
      </c>
      <c r="T92" s="109">
        <v>10.355782444999999</v>
      </c>
      <c r="U92" s="60">
        <v>3091</v>
      </c>
      <c r="V92" s="60">
        <v>125</v>
      </c>
      <c r="W92" s="61">
        <v>4.0772410672000001</v>
      </c>
      <c r="X92" s="60">
        <v>15.569749246000001</v>
      </c>
      <c r="Y92" s="49">
        <v>777</v>
      </c>
      <c r="Z92" s="64">
        <v>6.7519999999999998</v>
      </c>
      <c r="AA92" s="64">
        <v>-1.7332602999999999E-2</v>
      </c>
      <c r="AB92" s="65">
        <v>14.768254284999999</v>
      </c>
      <c r="AC92" s="62">
        <v>3048</v>
      </c>
      <c r="AD92" s="63">
        <v>28.230118109999999</v>
      </c>
      <c r="AE92" s="64">
        <v>-5.9280097290000002</v>
      </c>
      <c r="AF92" s="65">
        <v>12.970801069</v>
      </c>
    </row>
    <row r="93" spans="1:32" x14ac:dyDescent="0.2">
      <c r="A93" s="26" t="s">
        <v>2</v>
      </c>
      <c r="B93" s="49">
        <v>2010</v>
      </c>
      <c r="C93" s="50">
        <v>0.58131436660000002</v>
      </c>
      <c r="D93" s="51">
        <v>3014</v>
      </c>
      <c r="E93" s="53">
        <v>7187.0776377000002</v>
      </c>
      <c r="F93" s="78">
        <v>6064</v>
      </c>
      <c r="G93" s="52">
        <v>256.79037104000003</v>
      </c>
      <c r="H93" s="53">
        <v>28.765804254999999</v>
      </c>
      <c r="I93" s="54">
        <v>345</v>
      </c>
      <c r="J93" s="56">
        <v>250.31594203</v>
      </c>
      <c r="K93" s="55">
        <v>4.6886034111999999</v>
      </c>
      <c r="L93" s="56">
        <v>16.041446100000002</v>
      </c>
      <c r="M93" s="57">
        <v>346</v>
      </c>
      <c r="N93" s="81">
        <v>247.89884393</v>
      </c>
      <c r="O93" s="58">
        <v>5.8005786174000002</v>
      </c>
      <c r="P93" s="59">
        <v>22.473515261999999</v>
      </c>
      <c r="Q93" s="87">
        <v>344</v>
      </c>
      <c r="R93" s="87">
        <v>936.77325581000002</v>
      </c>
      <c r="S93" s="110">
        <v>19.09905346</v>
      </c>
      <c r="T93" s="109">
        <v>9.5555685867999998</v>
      </c>
      <c r="U93" s="60">
        <v>3014</v>
      </c>
      <c r="V93" s="60">
        <v>123</v>
      </c>
      <c r="W93" s="61">
        <v>4.6701056453999996</v>
      </c>
      <c r="X93" s="60">
        <v>15.011467646</v>
      </c>
      <c r="Y93" s="49">
        <v>786</v>
      </c>
      <c r="Z93" s="64">
        <v>6.7750000000000004</v>
      </c>
      <c r="AA93" s="64">
        <v>-3.4914687E-2</v>
      </c>
      <c r="AB93" s="65">
        <v>14.282521773999999</v>
      </c>
      <c r="AC93" s="62">
        <v>2974</v>
      </c>
      <c r="AD93" s="63">
        <v>24.885978479999999</v>
      </c>
      <c r="AE93" s="64">
        <v>-7.4810317990000001</v>
      </c>
      <c r="AF93" s="65">
        <v>12.118499387</v>
      </c>
    </row>
    <row r="94" spans="1:32" x14ac:dyDescent="0.2">
      <c r="A94" s="26" t="s">
        <v>2</v>
      </c>
      <c r="B94" s="49">
        <v>2011</v>
      </c>
      <c r="C94" s="50">
        <v>0.65470379509999999</v>
      </c>
      <c r="D94" s="51">
        <v>2476</v>
      </c>
      <c r="E94" s="53">
        <v>7210.9850564999997</v>
      </c>
      <c r="F94" s="78">
        <v>5336</v>
      </c>
      <c r="G94" s="52">
        <v>260.89229573</v>
      </c>
      <c r="H94" s="53">
        <v>27.162760495000001</v>
      </c>
      <c r="I94" s="54">
        <v>234</v>
      </c>
      <c r="J94" s="56">
        <v>255.26923077000001</v>
      </c>
      <c r="K94" s="55">
        <v>5.5222358136</v>
      </c>
      <c r="L94" s="56">
        <v>14.995000939000001</v>
      </c>
      <c r="M94" s="57">
        <v>234</v>
      </c>
      <c r="N94" s="81">
        <v>237.77777778000001</v>
      </c>
      <c r="O94" s="58">
        <v>5.8666747281999996</v>
      </c>
      <c r="P94" s="59">
        <v>21.304749719</v>
      </c>
      <c r="Q94" s="87">
        <v>234</v>
      </c>
      <c r="R94" s="87">
        <v>913.28632478999998</v>
      </c>
      <c r="S94" s="110">
        <v>19.145817035</v>
      </c>
      <c r="T94" s="109">
        <v>8.4395928346000009</v>
      </c>
      <c r="U94" s="60">
        <v>2476</v>
      </c>
      <c r="V94" s="60">
        <v>119</v>
      </c>
      <c r="W94" s="61">
        <v>4.7628940160999997</v>
      </c>
      <c r="X94" s="60">
        <v>13.893977303</v>
      </c>
      <c r="Y94" s="49">
        <v>581</v>
      </c>
      <c r="Z94" s="64">
        <v>6.6820000000000004</v>
      </c>
      <c r="AA94" s="64">
        <v>-4.0411904999999998E-2</v>
      </c>
      <c r="AB94" s="65">
        <v>13.163849663000001</v>
      </c>
      <c r="AC94" s="62">
        <v>2364</v>
      </c>
      <c r="AD94" s="63">
        <v>21.394712351999999</v>
      </c>
      <c r="AE94" s="64">
        <v>-9.0846351809999994</v>
      </c>
      <c r="AF94" s="65">
        <v>10.765861105000001</v>
      </c>
    </row>
    <row r="95" spans="1:32" x14ac:dyDescent="0.2">
      <c r="A95" s="26" t="s">
        <v>2</v>
      </c>
      <c r="B95" s="49">
        <v>2012</v>
      </c>
      <c r="C95" s="50">
        <v>0.70256025150000001</v>
      </c>
      <c r="D95" s="51">
        <v>1529</v>
      </c>
      <c r="E95" s="53">
        <v>7352.3021583</v>
      </c>
      <c r="F95" s="78">
        <v>4884</v>
      </c>
      <c r="G95" s="52">
        <v>252.72852374999999</v>
      </c>
      <c r="H95" s="53">
        <v>23.775322277000001</v>
      </c>
      <c r="I95" s="54">
        <v>170</v>
      </c>
      <c r="J95" s="56">
        <v>251.03529412</v>
      </c>
      <c r="K95" s="55">
        <v>5.3862954218999999</v>
      </c>
      <c r="L95" s="56">
        <v>13.645093615</v>
      </c>
      <c r="M95" s="57">
        <v>173</v>
      </c>
      <c r="N95" s="81">
        <v>239.47976879000001</v>
      </c>
      <c r="O95" s="58">
        <v>5.2795248923999996</v>
      </c>
      <c r="P95" s="59">
        <v>18.913895308000001</v>
      </c>
      <c r="Q95" s="87">
        <v>173</v>
      </c>
      <c r="R95" s="87">
        <v>910.28323698999998</v>
      </c>
      <c r="S95" s="110">
        <v>16.843245749000001</v>
      </c>
      <c r="T95" s="109">
        <v>7.5538871855999998</v>
      </c>
      <c r="U95" s="60">
        <v>1529</v>
      </c>
      <c r="V95" s="60">
        <v>95</v>
      </c>
      <c r="W95" s="61">
        <v>4.473885041</v>
      </c>
      <c r="X95" s="60">
        <v>12.184116188999999</v>
      </c>
      <c r="Y95" s="49">
        <v>495</v>
      </c>
      <c r="Z95" s="64">
        <v>6.5819999999999999</v>
      </c>
      <c r="AA95" s="64">
        <v>-5.3657486999999997E-2</v>
      </c>
      <c r="AB95" s="65">
        <v>12.176903494999999</v>
      </c>
      <c r="AC95" s="62">
        <v>753</v>
      </c>
      <c r="AD95" s="63">
        <v>19.732669323</v>
      </c>
      <c r="AE95" s="64">
        <v>-9.4910231009999997</v>
      </c>
      <c r="AF95" s="65">
        <v>9.5237957959999999</v>
      </c>
    </row>
    <row r="96" spans="1:32" x14ac:dyDescent="0.2">
      <c r="A96" s="26" t="s">
        <v>2</v>
      </c>
      <c r="B96" s="49">
        <v>2013</v>
      </c>
      <c r="C96" s="50">
        <v>0.75461492299999999</v>
      </c>
      <c r="D96" s="51">
        <v>210</v>
      </c>
      <c r="E96" s="53">
        <v>7766.9142856999997</v>
      </c>
      <c r="F96" s="78">
        <v>4451</v>
      </c>
      <c r="G96" s="52">
        <v>235.40869692000001</v>
      </c>
      <c r="H96" s="53">
        <v>18.160835991999999</v>
      </c>
      <c r="S96" s="110"/>
      <c r="U96" s="60">
        <v>210</v>
      </c>
      <c r="V96" s="60">
        <v>49</v>
      </c>
      <c r="W96" s="61">
        <v>4.3819583896000003</v>
      </c>
      <c r="X96" s="60">
        <v>9.7015130454000005</v>
      </c>
      <c r="Y96" s="49"/>
      <c r="Z96" s="64"/>
      <c r="AA96" s="64"/>
      <c r="AB96" s="65"/>
    </row>
    <row r="97" spans="1:32" x14ac:dyDescent="0.2">
      <c r="A97" s="26" t="s">
        <v>2</v>
      </c>
      <c r="B97" s="49">
        <v>2014</v>
      </c>
      <c r="C97" s="50">
        <v>0.93345115369999998</v>
      </c>
      <c r="F97" s="78">
        <v>3799</v>
      </c>
      <c r="G97" s="52">
        <v>243.96801790000001</v>
      </c>
      <c r="H97" s="53">
        <v>16.136009476000002</v>
      </c>
      <c r="S97" s="110"/>
      <c r="Y97" s="49"/>
      <c r="Z97" s="64"/>
      <c r="AA97" s="64"/>
      <c r="AB97" s="65"/>
    </row>
    <row r="98" spans="1:32" x14ac:dyDescent="0.2">
      <c r="A98" s="26" t="s">
        <v>2</v>
      </c>
      <c r="B98" s="49">
        <v>2015</v>
      </c>
      <c r="C98" s="50">
        <v>0.99911965810000003</v>
      </c>
      <c r="F98" s="78">
        <v>1105</v>
      </c>
      <c r="G98" s="52">
        <v>281.96104976999999</v>
      </c>
      <c r="H98" s="53">
        <v>15.563167420999999</v>
      </c>
      <c r="S98" s="110"/>
      <c r="Y98" s="49"/>
      <c r="Z98" s="64"/>
      <c r="AA98" s="64"/>
      <c r="AB98" s="65"/>
    </row>
    <row r="99" spans="1:32" x14ac:dyDescent="0.2">
      <c r="A99" s="26" t="s">
        <v>38</v>
      </c>
      <c r="B99" s="49">
        <v>1988</v>
      </c>
      <c r="C99" s="50">
        <v>0.29610526320000002</v>
      </c>
      <c r="D99" s="51">
        <v>60</v>
      </c>
      <c r="E99" s="53">
        <v>3838.6166667000002</v>
      </c>
      <c r="F99" s="78">
        <v>71</v>
      </c>
      <c r="G99" s="52">
        <v>-80.20985915</v>
      </c>
      <c r="H99" s="53">
        <v>35.175802816999997</v>
      </c>
      <c r="S99" s="110"/>
      <c r="U99" s="60">
        <v>60</v>
      </c>
      <c r="V99" s="60">
        <v>124</v>
      </c>
      <c r="W99" s="61">
        <v>-0.142239437</v>
      </c>
      <c r="X99" s="60">
        <v>16.673352113</v>
      </c>
      <c r="Y99" s="49"/>
      <c r="Z99" s="64"/>
      <c r="AA99" s="64"/>
      <c r="AB99" s="65"/>
      <c r="AC99" s="62">
        <v>58</v>
      </c>
      <c r="AD99" s="63">
        <v>45.863793102999999</v>
      </c>
      <c r="AE99" s="64">
        <v>-0.15542857099999999</v>
      </c>
      <c r="AF99" s="65">
        <v>11.517428571</v>
      </c>
    </row>
    <row r="100" spans="1:32" x14ac:dyDescent="0.2">
      <c r="A100" s="26" t="s">
        <v>38</v>
      </c>
      <c r="B100" s="49">
        <v>1989</v>
      </c>
      <c r="C100" s="50">
        <v>0</v>
      </c>
      <c r="F100" s="78">
        <v>58</v>
      </c>
      <c r="G100" s="52">
        <v>-9.3012068970000001</v>
      </c>
      <c r="H100" s="53">
        <v>31.687655171999999</v>
      </c>
      <c r="S100" s="110"/>
      <c r="Y100" s="49"/>
      <c r="Z100" s="64"/>
      <c r="AA100" s="64"/>
      <c r="AB100" s="65"/>
    </row>
    <row r="101" spans="1:32" x14ac:dyDescent="0.2">
      <c r="A101" s="26" t="s">
        <v>38</v>
      </c>
      <c r="B101" s="49">
        <v>1990</v>
      </c>
      <c r="C101" s="50">
        <v>6.7586206999999997E-3</v>
      </c>
      <c r="D101" s="51">
        <v>69</v>
      </c>
      <c r="E101" s="53">
        <v>4331.4927535999996</v>
      </c>
      <c r="F101" s="78">
        <v>82</v>
      </c>
      <c r="G101" s="52">
        <v>-36.06707317</v>
      </c>
      <c r="H101" s="53">
        <v>31.169499999999999</v>
      </c>
      <c r="S101" s="110"/>
      <c r="U101" s="60">
        <v>69</v>
      </c>
      <c r="V101" s="60">
        <v>121</v>
      </c>
      <c r="W101" s="61">
        <v>1.6479999999999999</v>
      </c>
      <c r="X101" s="60">
        <v>12.672317073</v>
      </c>
      <c r="Y101" s="49"/>
      <c r="Z101" s="64"/>
      <c r="AA101" s="64"/>
      <c r="AB101" s="65"/>
      <c r="AC101" s="62">
        <v>69</v>
      </c>
      <c r="AD101" s="63">
        <v>50.614492753999997</v>
      </c>
      <c r="AE101" s="64">
        <v>0.25818292679999999</v>
      </c>
      <c r="AF101" s="65">
        <v>9.4447073171000007</v>
      </c>
    </row>
    <row r="102" spans="1:32" x14ac:dyDescent="0.2">
      <c r="A102" s="26" t="s">
        <v>38</v>
      </c>
      <c r="B102" s="49">
        <v>1991</v>
      </c>
      <c r="C102" s="50">
        <v>0</v>
      </c>
      <c r="D102" s="51">
        <v>83</v>
      </c>
      <c r="E102" s="53">
        <v>4315.2650602000003</v>
      </c>
      <c r="F102" s="78">
        <v>105</v>
      </c>
      <c r="G102" s="52">
        <v>-41.144476189999999</v>
      </c>
      <c r="H102" s="53">
        <v>33.166561905000002</v>
      </c>
      <c r="S102" s="110"/>
      <c r="U102" s="60">
        <v>83</v>
      </c>
      <c r="V102" s="60">
        <v>111</v>
      </c>
      <c r="W102" s="61">
        <v>1.0105047619</v>
      </c>
      <c r="X102" s="60">
        <v>14.819304762</v>
      </c>
      <c r="Y102" s="49"/>
      <c r="Z102" s="64"/>
      <c r="AA102" s="64"/>
      <c r="AB102" s="65"/>
      <c r="AC102" s="62">
        <v>82</v>
      </c>
      <c r="AD102" s="63">
        <v>36.236585366</v>
      </c>
      <c r="AE102" s="64">
        <v>0.21671428570000001</v>
      </c>
      <c r="AF102" s="65">
        <v>11.884380952000001</v>
      </c>
    </row>
    <row r="103" spans="1:32" x14ac:dyDescent="0.2">
      <c r="A103" s="26" t="s">
        <v>38</v>
      </c>
      <c r="B103" s="49">
        <v>1992</v>
      </c>
      <c r="C103" s="50">
        <v>0.11276150629999999</v>
      </c>
      <c r="D103" s="51">
        <v>115</v>
      </c>
      <c r="E103" s="53">
        <v>4746.6956522</v>
      </c>
      <c r="F103" s="78">
        <v>153</v>
      </c>
      <c r="G103" s="52">
        <v>-38.382026140000001</v>
      </c>
      <c r="H103" s="53">
        <v>33.436522875999998</v>
      </c>
      <c r="S103" s="110"/>
      <c r="U103" s="60">
        <v>115</v>
      </c>
      <c r="V103" s="60">
        <v>104</v>
      </c>
      <c r="W103" s="61">
        <v>0.32109803920000002</v>
      </c>
      <c r="X103" s="60">
        <v>16.524549019999998</v>
      </c>
      <c r="Y103" s="49"/>
      <c r="Z103" s="64"/>
      <c r="AA103" s="64"/>
      <c r="AB103" s="65"/>
      <c r="AC103" s="62">
        <v>115</v>
      </c>
      <c r="AD103" s="63">
        <v>39.78</v>
      </c>
      <c r="AE103" s="64">
        <v>0.14305882349999999</v>
      </c>
      <c r="AF103" s="65">
        <v>13.892535948000001</v>
      </c>
    </row>
    <row r="104" spans="1:32" x14ac:dyDescent="0.2">
      <c r="A104" s="26" t="s">
        <v>38</v>
      </c>
      <c r="B104" s="49">
        <v>1993</v>
      </c>
      <c r="C104" s="50">
        <v>8.4670329700000005E-2</v>
      </c>
      <c r="D104" s="51">
        <v>214</v>
      </c>
      <c r="E104" s="53">
        <v>5012.3224299000003</v>
      </c>
      <c r="F104" s="78">
        <v>258</v>
      </c>
      <c r="G104" s="52">
        <v>21.40255814</v>
      </c>
      <c r="H104" s="53">
        <v>32.331879845000003</v>
      </c>
      <c r="S104" s="110"/>
      <c r="U104" s="60">
        <v>214</v>
      </c>
      <c r="V104" s="60">
        <v>108</v>
      </c>
      <c r="W104" s="61">
        <v>-5.9988371999999998E-2</v>
      </c>
      <c r="X104" s="60">
        <v>14.018356589</v>
      </c>
      <c r="Y104" s="49"/>
      <c r="Z104" s="64"/>
      <c r="AA104" s="64"/>
      <c r="AB104" s="65"/>
      <c r="AC104" s="62">
        <v>210</v>
      </c>
      <c r="AD104" s="63">
        <v>41.247142857</v>
      </c>
      <c r="AE104" s="64">
        <v>0.1140980392</v>
      </c>
      <c r="AF104" s="65">
        <v>11.798489412</v>
      </c>
    </row>
    <row r="105" spans="1:32" x14ac:dyDescent="0.2">
      <c r="A105" s="26" t="s">
        <v>38</v>
      </c>
      <c r="B105" s="49">
        <v>1994</v>
      </c>
      <c r="C105" s="50">
        <v>0.2167268041</v>
      </c>
      <c r="D105" s="51">
        <v>173</v>
      </c>
      <c r="E105" s="53">
        <v>4974.6936415999999</v>
      </c>
      <c r="F105" s="78">
        <v>276</v>
      </c>
      <c r="G105" s="52">
        <v>4.7880434782999997</v>
      </c>
      <c r="H105" s="53">
        <v>32.154684783</v>
      </c>
      <c r="S105" s="110"/>
      <c r="U105" s="60">
        <v>173</v>
      </c>
      <c r="V105" s="60">
        <v>119</v>
      </c>
      <c r="W105" s="61">
        <v>0.55335144930000002</v>
      </c>
      <c r="X105" s="60">
        <v>15.934974638</v>
      </c>
      <c r="Y105" s="49"/>
      <c r="Z105" s="64"/>
      <c r="AA105" s="64"/>
      <c r="AB105" s="65"/>
      <c r="AC105" s="62">
        <v>167</v>
      </c>
      <c r="AD105" s="63">
        <v>40.710778443000002</v>
      </c>
      <c r="AE105" s="64">
        <v>8.4307407400000006E-2</v>
      </c>
      <c r="AF105" s="65">
        <v>13.84071</v>
      </c>
    </row>
    <row r="106" spans="1:32" x14ac:dyDescent="0.2">
      <c r="A106" s="26" t="s">
        <v>38</v>
      </c>
      <c r="B106" s="49">
        <v>1995</v>
      </c>
      <c r="C106" s="50">
        <v>0.32906158359999998</v>
      </c>
      <c r="D106" s="51">
        <v>158</v>
      </c>
      <c r="E106" s="53">
        <v>5099.3481013000001</v>
      </c>
      <c r="F106" s="78">
        <v>238</v>
      </c>
      <c r="G106" s="52">
        <v>18.594915965999999</v>
      </c>
      <c r="H106" s="53">
        <v>32.772285713999999</v>
      </c>
      <c r="S106" s="110"/>
      <c r="U106" s="60">
        <v>158</v>
      </c>
      <c r="V106" s="60">
        <v>115</v>
      </c>
      <c r="W106" s="61">
        <v>0.30218067230000001</v>
      </c>
      <c r="X106" s="60">
        <v>15.917928570999999</v>
      </c>
      <c r="Y106" s="49"/>
      <c r="Z106" s="64"/>
      <c r="AA106" s="64"/>
      <c r="AB106" s="65"/>
      <c r="AC106" s="62">
        <v>157</v>
      </c>
      <c r="AD106" s="63">
        <v>38.566878981000002</v>
      </c>
      <c r="AE106" s="64">
        <v>4.5982978700000003E-2</v>
      </c>
      <c r="AF106" s="65">
        <v>13.781302978999999</v>
      </c>
    </row>
    <row r="107" spans="1:32" x14ac:dyDescent="0.2">
      <c r="A107" s="26" t="s">
        <v>38</v>
      </c>
      <c r="B107" s="49">
        <v>1996</v>
      </c>
      <c r="C107" s="50">
        <v>0.16424731179999999</v>
      </c>
      <c r="D107" s="51">
        <v>232</v>
      </c>
      <c r="E107" s="53">
        <v>5202.0301724000001</v>
      </c>
      <c r="F107" s="78">
        <v>294</v>
      </c>
      <c r="G107" s="52">
        <v>64.362448979999996</v>
      </c>
      <c r="H107" s="53">
        <v>35.262673468999999</v>
      </c>
      <c r="S107" s="110"/>
      <c r="U107" s="60">
        <v>232</v>
      </c>
      <c r="V107" s="60">
        <v>112</v>
      </c>
      <c r="W107" s="61">
        <v>0.11916666670000001</v>
      </c>
      <c r="X107" s="60">
        <v>17.977251701</v>
      </c>
      <c r="Y107" s="49"/>
      <c r="Z107" s="64"/>
      <c r="AA107" s="64"/>
      <c r="AB107" s="65"/>
      <c r="AC107" s="62">
        <v>224</v>
      </c>
      <c r="AD107" s="63">
        <v>35.387053571000003</v>
      </c>
      <c r="AE107" s="64">
        <v>-0.12749655200000001</v>
      </c>
      <c r="AF107" s="65">
        <v>15.880730345</v>
      </c>
    </row>
    <row r="108" spans="1:32" x14ac:dyDescent="0.2">
      <c r="A108" s="26" t="s">
        <v>38</v>
      </c>
      <c r="B108" s="49">
        <v>1997</v>
      </c>
      <c r="C108" s="50">
        <v>0.13190697670000001</v>
      </c>
      <c r="D108" s="51">
        <v>216</v>
      </c>
      <c r="E108" s="53">
        <v>5256.0324074</v>
      </c>
      <c r="F108" s="78">
        <v>308</v>
      </c>
      <c r="G108" s="52">
        <v>23.052499999999998</v>
      </c>
      <c r="H108" s="53">
        <v>35.146837662000003</v>
      </c>
      <c r="S108" s="110"/>
      <c r="U108" s="60">
        <v>216</v>
      </c>
      <c r="V108" s="60">
        <v>100</v>
      </c>
      <c r="W108" s="61">
        <v>0.51880519479999998</v>
      </c>
      <c r="X108" s="60">
        <v>18.559272727</v>
      </c>
      <c r="Y108" s="49"/>
      <c r="Z108" s="64"/>
      <c r="AA108" s="64"/>
      <c r="AB108" s="65"/>
      <c r="AC108" s="62">
        <v>209</v>
      </c>
      <c r="AD108" s="63">
        <v>34.035406698999999</v>
      </c>
      <c r="AE108" s="64">
        <v>-0.37318627500000001</v>
      </c>
      <c r="AF108" s="65">
        <v>16.342174183000001</v>
      </c>
    </row>
    <row r="109" spans="1:32" x14ac:dyDescent="0.2">
      <c r="A109" s="26" t="s">
        <v>38</v>
      </c>
      <c r="B109" s="49">
        <v>1998</v>
      </c>
      <c r="C109" s="50">
        <v>3.8793418599999997E-2</v>
      </c>
      <c r="D109" s="51">
        <v>233</v>
      </c>
      <c r="E109" s="53">
        <v>5135.4592275000005</v>
      </c>
      <c r="F109" s="78">
        <v>363</v>
      </c>
      <c r="G109" s="52">
        <v>131.89573003000001</v>
      </c>
      <c r="H109" s="53">
        <v>32.176371901000003</v>
      </c>
      <c r="S109" s="110"/>
      <c r="U109" s="60">
        <v>233</v>
      </c>
      <c r="V109" s="60">
        <v>106</v>
      </c>
      <c r="W109" s="61">
        <v>3.3073774105</v>
      </c>
      <c r="X109" s="60">
        <v>16.844473828999998</v>
      </c>
      <c r="Y109" s="49"/>
      <c r="Z109" s="64"/>
      <c r="AA109" s="64"/>
      <c r="AB109" s="65"/>
      <c r="AC109" s="62">
        <v>227</v>
      </c>
      <c r="AD109" s="63">
        <v>34.343171806000001</v>
      </c>
      <c r="AE109" s="64">
        <v>0.15074860339999999</v>
      </c>
      <c r="AF109" s="65">
        <v>15.151652235</v>
      </c>
    </row>
    <row r="110" spans="1:32" x14ac:dyDescent="0.2">
      <c r="A110" s="26" t="s">
        <v>38</v>
      </c>
      <c r="B110" s="49">
        <v>1999</v>
      </c>
      <c r="C110" s="50">
        <v>7.8068181799999997E-2</v>
      </c>
      <c r="D110" s="51">
        <v>284</v>
      </c>
      <c r="E110" s="53">
        <v>5093.1549296000003</v>
      </c>
      <c r="F110" s="78">
        <v>450</v>
      </c>
      <c r="G110" s="52">
        <v>142.31364443999999</v>
      </c>
      <c r="H110" s="53">
        <v>31.965148889000002</v>
      </c>
      <c r="S110" s="110"/>
      <c r="U110" s="60">
        <v>284</v>
      </c>
      <c r="V110" s="60">
        <v>114</v>
      </c>
      <c r="W110" s="61">
        <v>3.3788466666999999</v>
      </c>
      <c r="X110" s="60">
        <v>16.032031110999998</v>
      </c>
      <c r="Y110" s="49"/>
      <c r="Z110" s="64"/>
      <c r="AA110" s="64"/>
      <c r="AB110" s="65"/>
      <c r="AC110" s="62">
        <v>279</v>
      </c>
      <c r="AD110" s="63">
        <v>35.067741935000001</v>
      </c>
      <c r="AE110" s="64">
        <v>-0.38379775300000002</v>
      </c>
      <c r="AF110" s="65">
        <v>14.463553257999999</v>
      </c>
    </row>
    <row r="111" spans="1:32" x14ac:dyDescent="0.2">
      <c r="A111" s="26" t="s">
        <v>38</v>
      </c>
      <c r="B111" s="49">
        <v>2000</v>
      </c>
      <c r="C111" s="50">
        <v>0.1398798799</v>
      </c>
      <c r="D111" s="51">
        <v>313</v>
      </c>
      <c r="E111" s="53">
        <v>5143.7316294000002</v>
      </c>
      <c r="F111" s="78">
        <v>494</v>
      </c>
      <c r="G111" s="52">
        <v>170.84489879</v>
      </c>
      <c r="H111" s="53">
        <v>31.858777327999999</v>
      </c>
      <c r="S111" s="110"/>
      <c r="U111" s="60">
        <v>313</v>
      </c>
      <c r="V111" s="60">
        <v>112</v>
      </c>
      <c r="W111" s="61">
        <v>2.7105273834000001</v>
      </c>
      <c r="X111" s="60">
        <v>15.503395537999999</v>
      </c>
      <c r="Y111" s="49"/>
      <c r="Z111" s="64"/>
      <c r="AA111" s="64"/>
      <c r="AB111" s="65"/>
      <c r="AC111" s="62">
        <v>310</v>
      </c>
      <c r="AD111" s="63">
        <v>39.116774194000001</v>
      </c>
      <c r="AE111" s="64">
        <v>-8.2036584999999995E-2</v>
      </c>
      <c r="AF111" s="65">
        <v>13.831108537</v>
      </c>
    </row>
    <row r="112" spans="1:32" x14ac:dyDescent="0.2">
      <c r="A112" s="26" t="s">
        <v>38</v>
      </c>
      <c r="B112" s="49">
        <v>2001</v>
      </c>
      <c r="C112" s="50">
        <v>8.9668587899999999E-2</v>
      </c>
      <c r="D112" s="51">
        <v>366</v>
      </c>
      <c r="E112" s="53">
        <v>5061.0382514000003</v>
      </c>
      <c r="F112" s="78">
        <v>502</v>
      </c>
      <c r="G112" s="52">
        <v>169.86862550000001</v>
      </c>
      <c r="H112" s="53">
        <v>33.272960159</v>
      </c>
      <c r="S112" s="110"/>
      <c r="U112" s="60">
        <v>366</v>
      </c>
      <c r="V112" s="60">
        <v>105</v>
      </c>
      <c r="W112" s="61">
        <v>3.0796434263000001</v>
      </c>
      <c r="X112" s="60">
        <v>15.647099602000001</v>
      </c>
      <c r="Y112" s="49"/>
      <c r="Z112" s="64"/>
      <c r="AA112" s="64"/>
      <c r="AB112" s="65"/>
      <c r="AC112" s="62">
        <v>357</v>
      </c>
      <c r="AD112" s="63">
        <v>33.010644257999999</v>
      </c>
      <c r="AE112" s="64">
        <v>0.37363838379999997</v>
      </c>
      <c r="AF112" s="65">
        <v>14.609083635999999</v>
      </c>
    </row>
    <row r="113" spans="1:32" x14ac:dyDescent="0.2">
      <c r="A113" s="26" t="s">
        <v>38</v>
      </c>
      <c r="B113" s="49">
        <v>2002</v>
      </c>
      <c r="C113" s="50">
        <v>5.6963434E-2</v>
      </c>
      <c r="D113" s="51">
        <v>291</v>
      </c>
      <c r="E113" s="53">
        <v>4988.2474227000002</v>
      </c>
      <c r="F113" s="78">
        <v>448</v>
      </c>
      <c r="G113" s="52">
        <v>99.229620535999999</v>
      </c>
      <c r="H113" s="53">
        <v>30.825435268</v>
      </c>
      <c r="S113" s="110"/>
      <c r="U113" s="60">
        <v>291</v>
      </c>
      <c r="V113" s="60">
        <v>108</v>
      </c>
      <c r="W113" s="61">
        <v>2.2272276785999998</v>
      </c>
      <c r="X113" s="60">
        <v>14.4021875</v>
      </c>
      <c r="Y113" s="49"/>
      <c r="Z113" s="64"/>
      <c r="AA113" s="64"/>
      <c r="AB113" s="65"/>
      <c r="AC113" s="62">
        <v>285</v>
      </c>
      <c r="AD113" s="63">
        <v>35.875438596000002</v>
      </c>
      <c r="AE113" s="64">
        <v>0.53247706419999996</v>
      </c>
      <c r="AF113" s="65">
        <v>13.258632110000001</v>
      </c>
    </row>
    <row r="114" spans="1:32" x14ac:dyDescent="0.2">
      <c r="A114" s="26" t="s">
        <v>38</v>
      </c>
      <c r="B114" s="49">
        <v>2003</v>
      </c>
      <c r="C114" s="50">
        <v>0.1386102719</v>
      </c>
      <c r="D114" s="51">
        <v>310</v>
      </c>
      <c r="E114" s="53">
        <v>5303.1935483999996</v>
      </c>
      <c r="F114" s="78">
        <v>450</v>
      </c>
      <c r="G114" s="52">
        <v>168.32682222</v>
      </c>
      <c r="H114" s="53">
        <v>31.752873333</v>
      </c>
      <c r="S114" s="110"/>
      <c r="U114" s="60">
        <v>310</v>
      </c>
      <c r="V114" s="60">
        <v>111</v>
      </c>
      <c r="W114" s="61">
        <v>3.3064244444000002</v>
      </c>
      <c r="X114" s="60">
        <v>14.931315555999999</v>
      </c>
      <c r="Y114" s="49"/>
      <c r="Z114" s="64"/>
      <c r="AA114" s="64"/>
      <c r="AB114" s="65"/>
      <c r="AC114" s="62">
        <v>307</v>
      </c>
      <c r="AD114" s="63">
        <v>35.705537458999999</v>
      </c>
      <c r="AE114" s="64">
        <v>0.58230405409999997</v>
      </c>
      <c r="AF114" s="65">
        <v>13.698053604</v>
      </c>
    </row>
    <row r="115" spans="1:32" x14ac:dyDescent="0.2">
      <c r="A115" s="26" t="s">
        <v>38</v>
      </c>
      <c r="B115" s="49">
        <v>2004</v>
      </c>
      <c r="C115" s="50">
        <v>0.1809177592</v>
      </c>
      <c r="D115" s="51">
        <v>376</v>
      </c>
      <c r="E115" s="53">
        <v>5290.6090426000001</v>
      </c>
      <c r="F115" s="78">
        <v>592</v>
      </c>
      <c r="G115" s="52">
        <v>248.58609797</v>
      </c>
      <c r="H115" s="53">
        <v>32.015268581000001</v>
      </c>
      <c r="S115" s="110"/>
      <c r="U115" s="60">
        <v>376</v>
      </c>
      <c r="V115" s="60">
        <v>127</v>
      </c>
      <c r="W115" s="61">
        <v>4.5933462837999999</v>
      </c>
      <c r="X115" s="60">
        <v>15.160018580999999</v>
      </c>
      <c r="Y115" s="49"/>
      <c r="Z115" s="64"/>
      <c r="AA115" s="64"/>
      <c r="AB115" s="65"/>
      <c r="AC115" s="62">
        <v>370</v>
      </c>
      <c r="AD115" s="63">
        <v>35.477297297</v>
      </c>
      <c r="AE115" s="64">
        <v>0.92808888889999996</v>
      </c>
      <c r="AF115" s="65">
        <v>13.705297607</v>
      </c>
    </row>
    <row r="116" spans="1:32" x14ac:dyDescent="0.2">
      <c r="A116" s="26" t="s">
        <v>38</v>
      </c>
      <c r="B116" s="49">
        <v>2005</v>
      </c>
      <c r="C116" s="50">
        <v>0.18238482380000001</v>
      </c>
      <c r="D116" s="51">
        <v>317</v>
      </c>
      <c r="E116" s="53">
        <v>5111.9779179999996</v>
      </c>
      <c r="F116" s="78">
        <v>475</v>
      </c>
      <c r="G116" s="52">
        <v>169.75720000000001</v>
      </c>
      <c r="H116" s="53">
        <v>30.640618947</v>
      </c>
      <c r="S116" s="110"/>
      <c r="U116" s="60">
        <v>317</v>
      </c>
      <c r="V116" s="60">
        <v>122</v>
      </c>
      <c r="W116" s="61">
        <v>3.4634493671</v>
      </c>
      <c r="X116" s="60">
        <v>13.875563291000001</v>
      </c>
      <c r="Y116" s="49"/>
      <c r="Z116" s="64"/>
      <c r="AA116" s="64"/>
      <c r="AB116" s="65"/>
      <c r="AC116" s="62">
        <v>310</v>
      </c>
      <c r="AD116" s="63">
        <v>33.786451612999997</v>
      </c>
      <c r="AE116" s="64">
        <v>0.94440899359999997</v>
      </c>
      <c r="AF116" s="65">
        <v>11.949211991</v>
      </c>
    </row>
    <row r="117" spans="1:32" x14ac:dyDescent="0.2">
      <c r="A117" s="26" t="s">
        <v>38</v>
      </c>
      <c r="B117" s="49">
        <v>2006</v>
      </c>
      <c r="C117" s="50">
        <v>0.2199676898</v>
      </c>
      <c r="D117" s="51">
        <v>252</v>
      </c>
      <c r="E117" s="53">
        <v>4948.5674602999998</v>
      </c>
      <c r="F117" s="78">
        <v>391</v>
      </c>
      <c r="G117" s="52">
        <v>127.7542711</v>
      </c>
      <c r="H117" s="53">
        <v>28.161526854000002</v>
      </c>
      <c r="S117" s="110"/>
      <c r="U117" s="60">
        <v>252</v>
      </c>
      <c r="V117" s="60">
        <v>123</v>
      </c>
      <c r="W117" s="61">
        <v>2.0545435897000002</v>
      </c>
      <c r="X117" s="60">
        <v>12.711464103000001</v>
      </c>
      <c r="Y117" s="49"/>
      <c r="Z117" s="64"/>
      <c r="AA117" s="64"/>
      <c r="AB117" s="65"/>
      <c r="AC117" s="62">
        <v>243</v>
      </c>
      <c r="AD117" s="63">
        <v>35.266255143999999</v>
      </c>
      <c r="AE117" s="64">
        <v>1.3534935065</v>
      </c>
      <c r="AF117" s="65">
        <v>10.574001299000001</v>
      </c>
    </row>
    <row r="118" spans="1:32" x14ac:dyDescent="0.2">
      <c r="A118" s="26" t="s">
        <v>38</v>
      </c>
      <c r="B118" s="49">
        <v>2007</v>
      </c>
      <c r="C118" s="50">
        <v>5.5888501700000003E-2</v>
      </c>
      <c r="D118" s="51">
        <v>198</v>
      </c>
      <c r="E118" s="53">
        <v>4932.2373736999998</v>
      </c>
      <c r="F118" s="78">
        <v>369</v>
      </c>
      <c r="G118" s="52">
        <v>124.77097560999999</v>
      </c>
      <c r="H118" s="53">
        <v>23.118983740000001</v>
      </c>
      <c r="S118" s="110"/>
      <c r="U118" s="60">
        <v>198</v>
      </c>
      <c r="V118" s="60">
        <v>127</v>
      </c>
      <c r="W118" s="61">
        <v>1.7110216802</v>
      </c>
      <c r="X118" s="60">
        <v>9.7669457995000002</v>
      </c>
      <c r="Y118" s="49"/>
      <c r="Z118" s="64"/>
      <c r="AA118" s="64"/>
      <c r="AB118" s="65"/>
      <c r="AC118" s="62">
        <v>196</v>
      </c>
      <c r="AD118" s="63">
        <v>30.866326530999999</v>
      </c>
      <c r="AE118" s="64">
        <v>0.81489750689999996</v>
      </c>
      <c r="AF118" s="65">
        <v>8.2216889197</v>
      </c>
    </row>
    <row r="119" spans="1:32" x14ac:dyDescent="0.2">
      <c r="A119" s="26" t="s">
        <v>38</v>
      </c>
      <c r="B119" s="49">
        <v>2008</v>
      </c>
      <c r="C119" s="50">
        <v>9.7798833799999998E-2</v>
      </c>
      <c r="D119" s="51">
        <v>212</v>
      </c>
      <c r="E119" s="53">
        <v>4991.7311320999997</v>
      </c>
      <c r="F119" s="78">
        <v>472</v>
      </c>
      <c r="G119" s="52">
        <v>128.43561441</v>
      </c>
      <c r="H119" s="53">
        <v>20.832158897999999</v>
      </c>
      <c r="S119" s="110"/>
      <c r="U119" s="60">
        <v>212</v>
      </c>
      <c r="V119" s="60">
        <v>117</v>
      </c>
      <c r="W119" s="61">
        <v>2.4060423729</v>
      </c>
      <c r="X119" s="60">
        <v>8.5309046609999992</v>
      </c>
      <c r="Y119" s="49"/>
      <c r="Z119" s="64"/>
      <c r="AA119" s="64"/>
      <c r="AB119" s="65"/>
      <c r="AC119" s="62">
        <v>205</v>
      </c>
      <c r="AD119" s="63">
        <v>28.634146341000001</v>
      </c>
      <c r="AE119" s="64">
        <v>1.4108742000000001E-2</v>
      </c>
      <c r="AF119" s="65">
        <v>7.331073774</v>
      </c>
    </row>
    <row r="120" spans="1:32" x14ac:dyDescent="0.2">
      <c r="A120" s="26" t="s">
        <v>38</v>
      </c>
      <c r="B120" s="49">
        <v>2009</v>
      </c>
      <c r="C120" s="50">
        <v>0.19632013200000001</v>
      </c>
      <c r="D120" s="51">
        <v>200</v>
      </c>
      <c r="E120" s="53">
        <v>5278.375</v>
      </c>
      <c r="F120" s="78">
        <v>402</v>
      </c>
      <c r="G120" s="52">
        <v>153.31330846</v>
      </c>
      <c r="H120" s="53">
        <v>22.922514925000002</v>
      </c>
      <c r="S120" s="110"/>
      <c r="U120" s="60">
        <v>200</v>
      </c>
      <c r="V120" s="60">
        <v>112</v>
      </c>
      <c r="W120" s="61">
        <v>2.3435025</v>
      </c>
      <c r="X120" s="60">
        <v>9.6374999999999993</v>
      </c>
      <c r="Y120" s="49"/>
      <c r="Z120" s="64"/>
      <c r="AA120" s="64"/>
      <c r="AB120" s="65"/>
      <c r="AC120" s="62">
        <v>194</v>
      </c>
      <c r="AD120" s="63">
        <v>29.166494844999999</v>
      </c>
      <c r="AE120" s="64">
        <v>-0.846741772</v>
      </c>
      <c r="AF120" s="65">
        <v>7.6243108861</v>
      </c>
    </row>
    <row r="121" spans="1:32" x14ac:dyDescent="0.2">
      <c r="A121" s="26" t="s">
        <v>38</v>
      </c>
      <c r="B121" s="49">
        <v>2010</v>
      </c>
      <c r="C121" s="50">
        <v>5.2224168100000003E-2</v>
      </c>
      <c r="D121" s="51">
        <v>188</v>
      </c>
      <c r="E121" s="53">
        <v>5214.1755319000004</v>
      </c>
      <c r="F121" s="78">
        <v>357</v>
      </c>
      <c r="G121" s="52">
        <v>121.90159663999999</v>
      </c>
      <c r="H121" s="53">
        <v>22.004478991999999</v>
      </c>
      <c r="S121" s="110"/>
      <c r="U121" s="60">
        <v>188</v>
      </c>
      <c r="V121" s="60">
        <v>105</v>
      </c>
      <c r="W121" s="61">
        <v>1.6688655461999999</v>
      </c>
      <c r="X121" s="60">
        <v>8.6170728290999996</v>
      </c>
      <c r="Y121" s="49"/>
      <c r="Z121" s="64"/>
      <c r="AA121" s="64"/>
      <c r="AB121" s="65"/>
      <c r="AC121" s="62">
        <v>174</v>
      </c>
      <c r="AD121" s="63">
        <v>25.163218391000001</v>
      </c>
      <c r="AE121" s="64">
        <v>-1.459578348</v>
      </c>
      <c r="AF121" s="65">
        <v>6.3617811966</v>
      </c>
    </row>
    <row r="122" spans="1:32" x14ac:dyDescent="0.2">
      <c r="A122" s="26" t="s">
        <v>38</v>
      </c>
      <c r="B122" s="49">
        <v>2011</v>
      </c>
      <c r="C122" s="50">
        <v>4.1443850300000001E-2</v>
      </c>
      <c r="D122" s="51">
        <v>159</v>
      </c>
      <c r="E122" s="53">
        <v>5044.2389936999998</v>
      </c>
      <c r="F122" s="78">
        <v>365</v>
      </c>
      <c r="G122" s="52">
        <v>118.988</v>
      </c>
      <c r="H122" s="53">
        <v>18.265394521000001</v>
      </c>
      <c r="S122" s="110"/>
      <c r="U122" s="60">
        <v>159</v>
      </c>
      <c r="V122" s="60">
        <v>100</v>
      </c>
      <c r="W122" s="61">
        <v>1.6723479452000001</v>
      </c>
      <c r="X122" s="60">
        <v>6.9985534246999999</v>
      </c>
      <c r="Y122" s="49"/>
      <c r="Z122" s="64"/>
      <c r="AA122" s="64"/>
      <c r="AB122" s="65"/>
      <c r="AC122" s="62">
        <v>155</v>
      </c>
      <c r="AD122" s="63">
        <v>17.340645161000001</v>
      </c>
      <c r="AE122" s="64">
        <v>-1.7288060940000001</v>
      </c>
      <c r="AF122" s="65">
        <v>5.4790795014000002</v>
      </c>
    </row>
    <row r="123" spans="1:32" x14ac:dyDescent="0.2">
      <c r="A123" s="26" t="s">
        <v>38</v>
      </c>
      <c r="B123" s="49">
        <v>2012</v>
      </c>
      <c r="C123" s="50">
        <v>4.7354497400000001E-2</v>
      </c>
      <c r="D123" s="51">
        <v>60</v>
      </c>
      <c r="E123" s="53">
        <v>4839.05</v>
      </c>
      <c r="F123" s="78">
        <v>207</v>
      </c>
      <c r="G123" s="52">
        <v>51.614347825999999</v>
      </c>
      <c r="H123" s="53">
        <v>13.550884057999999</v>
      </c>
      <c r="S123" s="110"/>
      <c r="U123" s="60">
        <v>60</v>
      </c>
      <c r="V123" s="60">
        <v>75</v>
      </c>
      <c r="W123" s="61">
        <v>1.3836086957</v>
      </c>
      <c r="X123" s="60">
        <v>5.1451835748999999</v>
      </c>
      <c r="Y123" s="49"/>
      <c r="Z123" s="64"/>
      <c r="AA123" s="64"/>
      <c r="AB123" s="65"/>
    </row>
    <row r="124" spans="1:32" x14ac:dyDescent="0.2">
      <c r="A124" s="26" t="s">
        <v>38</v>
      </c>
      <c r="B124" s="49">
        <v>2013</v>
      </c>
      <c r="C124" s="50">
        <v>6.2953846199999997E-2</v>
      </c>
      <c r="F124" s="78">
        <v>182</v>
      </c>
      <c r="G124" s="52">
        <v>143.93582418</v>
      </c>
      <c r="H124" s="53">
        <v>11.247626373999999</v>
      </c>
      <c r="S124" s="110"/>
      <c r="Y124" s="49"/>
      <c r="Z124" s="64"/>
      <c r="AA124" s="64"/>
      <c r="AB124" s="65"/>
    </row>
    <row r="125" spans="1:32" x14ac:dyDescent="0.2">
      <c r="A125" s="26" t="s">
        <v>38</v>
      </c>
      <c r="B125" s="49">
        <v>2014</v>
      </c>
      <c r="C125" s="50">
        <v>1.7420634899999999E-2</v>
      </c>
      <c r="F125" s="78">
        <v>150</v>
      </c>
      <c r="G125" s="52">
        <v>101.95806666999999</v>
      </c>
      <c r="H125" s="53">
        <v>9.4526666667000008</v>
      </c>
      <c r="S125" s="110"/>
      <c r="Y125" s="49"/>
      <c r="Z125" s="64"/>
      <c r="AA125" s="64"/>
      <c r="AB125" s="65"/>
    </row>
    <row r="126" spans="1:32" x14ac:dyDescent="0.2">
      <c r="A126" s="26" t="s">
        <v>38</v>
      </c>
      <c r="B126" s="49">
        <v>2015</v>
      </c>
      <c r="C126" s="50">
        <v>0.33200000000000002</v>
      </c>
      <c r="F126" s="78">
        <v>52</v>
      </c>
      <c r="G126" s="52">
        <v>97.483653845999996</v>
      </c>
      <c r="H126" s="53">
        <v>9.2711538462000007</v>
      </c>
      <c r="S126" s="110"/>
      <c r="Y126" s="49"/>
      <c r="Z126" s="64"/>
      <c r="AA126" s="64"/>
      <c r="AB126" s="65"/>
    </row>
    <row r="127" spans="1:32" x14ac:dyDescent="0.2">
      <c r="A127" s="26" t="s">
        <v>39</v>
      </c>
      <c r="B127" s="49">
        <v>1987</v>
      </c>
      <c r="C127" s="50">
        <v>3.9444444400000001E-2</v>
      </c>
      <c r="D127" s="51">
        <v>146</v>
      </c>
      <c r="E127" s="53">
        <v>3291.1849314999999</v>
      </c>
      <c r="F127" s="78">
        <v>166</v>
      </c>
      <c r="G127" s="52">
        <v>-28.924036139999998</v>
      </c>
      <c r="H127" s="53">
        <v>33.898698795000001</v>
      </c>
      <c r="S127" s="110"/>
      <c r="U127" s="60">
        <v>146</v>
      </c>
      <c r="V127" s="60">
        <v>93</v>
      </c>
      <c r="W127" s="61">
        <v>-1.380385542</v>
      </c>
      <c r="X127" s="60">
        <v>18.557716867</v>
      </c>
      <c r="Y127" s="49"/>
      <c r="Z127" s="64"/>
      <c r="AA127" s="64"/>
      <c r="AB127" s="65"/>
      <c r="AC127" s="62">
        <v>146</v>
      </c>
      <c r="AD127" s="63">
        <v>40.930821917999999</v>
      </c>
      <c r="AE127" s="64">
        <v>0.34378915659999998</v>
      </c>
      <c r="AF127" s="65">
        <v>15.461734939999999</v>
      </c>
    </row>
    <row r="128" spans="1:32" x14ac:dyDescent="0.2">
      <c r="A128" s="26" t="s">
        <v>39</v>
      </c>
      <c r="B128" s="49">
        <v>1988</v>
      </c>
      <c r="C128" s="50">
        <v>3.3809523799999998E-2</v>
      </c>
      <c r="D128" s="51">
        <v>177</v>
      </c>
      <c r="E128" s="53">
        <v>3130.5423728999999</v>
      </c>
      <c r="F128" s="78">
        <v>194</v>
      </c>
      <c r="G128" s="52">
        <v>-77.605257730000005</v>
      </c>
      <c r="H128" s="53">
        <v>33.070871134000001</v>
      </c>
      <c r="S128" s="110"/>
      <c r="U128" s="60">
        <v>177</v>
      </c>
      <c r="V128" s="60">
        <v>111</v>
      </c>
      <c r="W128" s="61">
        <v>0.40580412370000002</v>
      </c>
      <c r="X128" s="60">
        <v>18.029819587999999</v>
      </c>
      <c r="Y128" s="49"/>
      <c r="Z128" s="64"/>
      <c r="AA128" s="64"/>
      <c r="AB128" s="65"/>
      <c r="AC128" s="62">
        <v>177</v>
      </c>
      <c r="AD128" s="63">
        <v>33.879661016999997</v>
      </c>
      <c r="AE128" s="64">
        <v>-0.24614659699999999</v>
      </c>
      <c r="AF128" s="65">
        <v>15.541727749</v>
      </c>
    </row>
    <row r="129" spans="1:32" x14ac:dyDescent="0.2">
      <c r="A129" s="26" t="s">
        <v>39</v>
      </c>
      <c r="B129" s="49">
        <v>1989</v>
      </c>
      <c r="C129" s="50">
        <v>0</v>
      </c>
      <c r="D129" s="51">
        <v>126</v>
      </c>
      <c r="E129" s="53">
        <v>3246.7301587000002</v>
      </c>
      <c r="F129" s="78">
        <v>151</v>
      </c>
      <c r="G129" s="52">
        <v>0.83788079469999999</v>
      </c>
      <c r="H129" s="53">
        <v>30.008655629</v>
      </c>
      <c r="S129" s="110"/>
      <c r="U129" s="60">
        <v>126</v>
      </c>
      <c r="V129" s="60">
        <v>110</v>
      </c>
      <c r="W129" s="61">
        <v>0.97837086090000003</v>
      </c>
      <c r="X129" s="60">
        <v>14.986046357999999</v>
      </c>
      <c r="Y129" s="49"/>
      <c r="Z129" s="64"/>
      <c r="AA129" s="64"/>
      <c r="AB129" s="65"/>
      <c r="AC129" s="62">
        <v>125</v>
      </c>
      <c r="AD129" s="63">
        <v>31.732800000000001</v>
      </c>
      <c r="AE129" s="64">
        <v>-1.8836735E-2</v>
      </c>
      <c r="AF129" s="65">
        <v>13.118554422000001</v>
      </c>
    </row>
    <row r="130" spans="1:32" x14ac:dyDescent="0.2">
      <c r="A130" s="26" t="s">
        <v>39</v>
      </c>
      <c r="B130" s="49">
        <v>1990</v>
      </c>
      <c r="C130" s="50">
        <v>5.5151515200000001E-2</v>
      </c>
      <c r="D130" s="51">
        <v>100</v>
      </c>
      <c r="E130" s="53">
        <v>3522.76</v>
      </c>
      <c r="F130" s="78">
        <v>126</v>
      </c>
      <c r="G130" s="52">
        <v>-107.80158729999999</v>
      </c>
      <c r="H130" s="53">
        <v>31.903674602999999</v>
      </c>
      <c r="S130" s="110"/>
      <c r="U130" s="60">
        <v>100</v>
      </c>
      <c r="V130" s="60">
        <v>102</v>
      </c>
      <c r="W130" s="61">
        <v>1.1756984127000001</v>
      </c>
      <c r="X130" s="60">
        <v>15.728722222</v>
      </c>
      <c r="Y130" s="49"/>
      <c r="Z130" s="64"/>
      <c r="AA130" s="64"/>
      <c r="AB130" s="65"/>
      <c r="AC130" s="62">
        <v>99</v>
      </c>
      <c r="AD130" s="63">
        <v>39.583838384000003</v>
      </c>
      <c r="AE130" s="64">
        <v>0.66800000000000004</v>
      </c>
      <c r="AF130" s="65">
        <v>13.844239999999999</v>
      </c>
    </row>
    <row r="131" spans="1:32" x14ac:dyDescent="0.2">
      <c r="A131" s="26" t="s">
        <v>39</v>
      </c>
      <c r="B131" s="49">
        <v>1991</v>
      </c>
      <c r="C131" s="50">
        <v>4.8599221800000002E-2</v>
      </c>
      <c r="D131" s="51">
        <v>125</v>
      </c>
      <c r="E131" s="53">
        <v>3730.76</v>
      </c>
      <c r="F131" s="78">
        <v>163</v>
      </c>
      <c r="G131" s="52">
        <v>-69.821104289999994</v>
      </c>
      <c r="H131" s="53">
        <v>32.821490797999999</v>
      </c>
      <c r="S131" s="110"/>
      <c r="U131" s="60">
        <v>125</v>
      </c>
      <c r="V131" s="60">
        <v>89</v>
      </c>
      <c r="W131" s="61">
        <v>1.8787546012</v>
      </c>
      <c r="X131" s="60">
        <v>17.340699387000001</v>
      </c>
      <c r="Y131" s="49"/>
      <c r="Z131" s="64"/>
      <c r="AA131" s="64"/>
      <c r="AB131" s="65"/>
      <c r="AC131" s="62">
        <v>121</v>
      </c>
      <c r="AD131" s="63">
        <v>34.129752066000002</v>
      </c>
      <c r="AE131" s="64">
        <v>1.14785</v>
      </c>
      <c r="AF131" s="65">
        <v>16.180106250000001</v>
      </c>
    </row>
    <row r="132" spans="1:32" x14ac:dyDescent="0.2">
      <c r="A132" s="26" t="s">
        <v>39</v>
      </c>
      <c r="B132" s="49">
        <v>1992</v>
      </c>
      <c r="C132" s="50">
        <v>4.5151515199999999E-2</v>
      </c>
      <c r="D132" s="51">
        <v>159</v>
      </c>
      <c r="E132" s="53">
        <v>3713.4276730000001</v>
      </c>
      <c r="F132" s="78">
        <v>229</v>
      </c>
      <c r="G132" s="52">
        <v>-38.450130999999999</v>
      </c>
      <c r="H132" s="53">
        <v>31.753519651000001</v>
      </c>
      <c r="S132" s="110"/>
      <c r="U132" s="60">
        <v>159</v>
      </c>
      <c r="V132" s="60">
        <v>100</v>
      </c>
      <c r="W132" s="61">
        <v>1.0086550218000001</v>
      </c>
      <c r="X132" s="60">
        <v>17.564340610999999</v>
      </c>
      <c r="Y132" s="49"/>
      <c r="Z132" s="64"/>
      <c r="AA132" s="64"/>
      <c r="AB132" s="65"/>
      <c r="AC132" s="62">
        <v>158</v>
      </c>
      <c r="AD132" s="63">
        <v>34.358860759000002</v>
      </c>
      <c r="AE132" s="64">
        <v>1.4579730942</v>
      </c>
      <c r="AF132" s="65">
        <v>16.243587443999999</v>
      </c>
    </row>
    <row r="133" spans="1:32" x14ac:dyDescent="0.2">
      <c r="A133" s="26" t="s">
        <v>39</v>
      </c>
      <c r="B133" s="49">
        <v>1993</v>
      </c>
      <c r="C133" s="50">
        <v>8.0573065900000004E-2</v>
      </c>
      <c r="D133" s="51">
        <v>113</v>
      </c>
      <c r="E133" s="53">
        <v>3333.6725664000001</v>
      </c>
      <c r="F133" s="78">
        <v>185</v>
      </c>
      <c r="G133" s="52">
        <v>20.456810811</v>
      </c>
      <c r="H133" s="53">
        <v>25.280632432000001</v>
      </c>
      <c r="S133" s="110"/>
      <c r="U133" s="60">
        <v>113</v>
      </c>
      <c r="V133" s="60">
        <v>108</v>
      </c>
      <c r="W133" s="61">
        <v>0.65377837839999997</v>
      </c>
      <c r="X133" s="60">
        <v>12.708708108</v>
      </c>
      <c r="Y133" s="49"/>
      <c r="Z133" s="64"/>
      <c r="AA133" s="64"/>
      <c r="AB133" s="65"/>
      <c r="AC133" s="62">
        <v>112</v>
      </c>
      <c r="AD133" s="63">
        <v>30.769642857000001</v>
      </c>
      <c r="AE133" s="64">
        <v>1.2004010989</v>
      </c>
      <c r="AF133" s="65">
        <v>9.9642923076999992</v>
      </c>
    </row>
    <row r="134" spans="1:32" x14ac:dyDescent="0.2">
      <c r="A134" s="26" t="s">
        <v>39</v>
      </c>
      <c r="B134" s="49">
        <v>1994</v>
      </c>
      <c r="C134" s="50">
        <v>0.36309148260000002</v>
      </c>
      <c r="D134" s="51">
        <v>88</v>
      </c>
      <c r="E134" s="53">
        <v>3999.7386363999999</v>
      </c>
      <c r="F134" s="78">
        <v>246</v>
      </c>
      <c r="G134" s="52">
        <v>26.548170731999999</v>
      </c>
      <c r="H134" s="53">
        <v>27.912056911000001</v>
      </c>
      <c r="S134" s="110"/>
      <c r="U134" s="60">
        <v>88</v>
      </c>
      <c r="V134" s="60">
        <v>112</v>
      </c>
      <c r="W134" s="61">
        <v>2.3827520325</v>
      </c>
      <c r="X134" s="60">
        <v>16.444268293</v>
      </c>
      <c r="Y134" s="49"/>
      <c r="Z134" s="64"/>
      <c r="AA134" s="64"/>
      <c r="AB134" s="65"/>
      <c r="AC134" s="62">
        <v>83</v>
      </c>
      <c r="AD134" s="63">
        <v>34.385542168999997</v>
      </c>
      <c r="AE134" s="64">
        <v>1.8785204918</v>
      </c>
      <c r="AF134" s="65">
        <v>13.247213114999999</v>
      </c>
    </row>
    <row r="135" spans="1:32" x14ac:dyDescent="0.2">
      <c r="A135" s="26" t="s">
        <v>39</v>
      </c>
      <c r="B135" s="49">
        <v>1995</v>
      </c>
      <c r="C135" s="50">
        <v>1.3247881356</v>
      </c>
      <c r="D135" s="51">
        <v>74</v>
      </c>
      <c r="E135" s="53">
        <v>4682.6081081000002</v>
      </c>
      <c r="F135" s="78">
        <v>154</v>
      </c>
      <c r="G135" s="52">
        <v>-11.75097403</v>
      </c>
      <c r="H135" s="53">
        <v>32.599168831</v>
      </c>
      <c r="S135" s="110"/>
      <c r="U135" s="60">
        <v>74</v>
      </c>
      <c r="V135" s="60">
        <v>129</v>
      </c>
      <c r="W135" s="61">
        <v>2.5676363636000001</v>
      </c>
      <c r="X135" s="60">
        <v>18.007694805</v>
      </c>
      <c r="Y135" s="49"/>
      <c r="Z135" s="64"/>
      <c r="AA135" s="64"/>
      <c r="AB135" s="65"/>
      <c r="AC135" s="62">
        <v>71</v>
      </c>
      <c r="AD135" s="63">
        <v>36.916901408000001</v>
      </c>
      <c r="AE135" s="64">
        <v>1.4901351351000001</v>
      </c>
      <c r="AF135" s="65">
        <v>16.642677027000001</v>
      </c>
    </row>
    <row r="136" spans="1:32" x14ac:dyDescent="0.2">
      <c r="A136" s="26" t="s">
        <v>39</v>
      </c>
      <c r="B136" s="49">
        <v>1996</v>
      </c>
      <c r="C136" s="50">
        <v>0.52356164380000003</v>
      </c>
      <c r="D136" s="51">
        <v>99</v>
      </c>
      <c r="E136" s="53">
        <v>4655.7979797999997</v>
      </c>
      <c r="F136" s="78">
        <v>139</v>
      </c>
      <c r="G136" s="52">
        <v>78.887338129</v>
      </c>
      <c r="H136" s="53">
        <v>35.565899281</v>
      </c>
      <c r="S136" s="110"/>
      <c r="U136" s="60">
        <v>99</v>
      </c>
      <c r="V136" s="60">
        <v>107</v>
      </c>
      <c r="W136" s="61">
        <v>2.7150575539999999</v>
      </c>
      <c r="X136" s="60">
        <v>19.891417266000001</v>
      </c>
      <c r="Y136" s="49"/>
      <c r="Z136" s="64"/>
      <c r="AA136" s="64"/>
      <c r="AB136" s="65"/>
      <c r="AC136" s="62">
        <v>95</v>
      </c>
      <c r="AD136" s="63">
        <v>39.222105263000003</v>
      </c>
      <c r="AE136" s="64">
        <v>2.8333722628000002</v>
      </c>
      <c r="AF136" s="65">
        <v>18.106610219</v>
      </c>
    </row>
    <row r="137" spans="1:32" x14ac:dyDescent="0.2">
      <c r="A137" s="26" t="s">
        <v>39</v>
      </c>
      <c r="B137" s="49">
        <v>1997</v>
      </c>
      <c r="C137" s="50">
        <v>0.1950184502</v>
      </c>
      <c r="D137" s="51">
        <v>85</v>
      </c>
      <c r="E137" s="53">
        <v>4359.1882353000001</v>
      </c>
      <c r="F137" s="78">
        <v>146</v>
      </c>
      <c r="G137" s="52">
        <v>-5.6947260269999997</v>
      </c>
      <c r="H137" s="53">
        <v>28.913678082000001</v>
      </c>
      <c r="S137" s="110"/>
      <c r="U137" s="60">
        <v>85</v>
      </c>
      <c r="V137" s="60">
        <v>114</v>
      </c>
      <c r="W137" s="61">
        <v>2.1125068492999999</v>
      </c>
      <c r="X137" s="60">
        <v>14.879321918</v>
      </c>
      <c r="Y137" s="49"/>
      <c r="Z137" s="64"/>
      <c r="AA137" s="64"/>
      <c r="AB137" s="65"/>
      <c r="AC137" s="62">
        <v>83</v>
      </c>
      <c r="AD137" s="63">
        <v>45.977108434000002</v>
      </c>
      <c r="AE137" s="64">
        <v>1.7105416667</v>
      </c>
      <c r="AF137" s="65">
        <v>13.66139375</v>
      </c>
    </row>
    <row r="138" spans="1:32" x14ac:dyDescent="0.2">
      <c r="A138" s="26" t="s">
        <v>39</v>
      </c>
      <c r="B138" s="49">
        <v>1998</v>
      </c>
      <c r="C138" s="50">
        <v>0.55390313390000001</v>
      </c>
      <c r="D138" s="51">
        <v>127</v>
      </c>
      <c r="E138" s="53">
        <v>4581.3858268000004</v>
      </c>
      <c r="F138" s="78">
        <v>200</v>
      </c>
      <c r="G138" s="52">
        <v>133.73855</v>
      </c>
      <c r="H138" s="53">
        <v>32.324964999999999</v>
      </c>
      <c r="S138" s="110"/>
      <c r="U138" s="60">
        <v>127</v>
      </c>
      <c r="V138" s="60">
        <v>124</v>
      </c>
      <c r="W138" s="61">
        <v>4.3797487436999996</v>
      </c>
      <c r="X138" s="60">
        <v>17.310788944999999</v>
      </c>
      <c r="Y138" s="49"/>
      <c r="Z138" s="64"/>
      <c r="AA138" s="64"/>
      <c r="AB138" s="65"/>
      <c r="AC138" s="62">
        <v>126</v>
      </c>
      <c r="AD138" s="63">
        <v>48.872222221999998</v>
      </c>
      <c r="AE138" s="64">
        <v>2.2739292929000001</v>
      </c>
      <c r="AF138" s="65">
        <v>15.787292424</v>
      </c>
    </row>
    <row r="139" spans="1:32" x14ac:dyDescent="0.2">
      <c r="A139" s="26" t="s">
        <v>39</v>
      </c>
      <c r="B139" s="49">
        <v>1999</v>
      </c>
      <c r="C139" s="50">
        <v>0.68787878790000001</v>
      </c>
      <c r="D139" s="51">
        <v>118</v>
      </c>
      <c r="E139" s="53">
        <v>4899.2288135999997</v>
      </c>
      <c r="F139" s="78">
        <v>211</v>
      </c>
      <c r="G139" s="52">
        <v>221.04184834</v>
      </c>
      <c r="H139" s="53">
        <v>29.473890995000001</v>
      </c>
      <c r="S139" s="110"/>
      <c r="U139" s="60">
        <v>118</v>
      </c>
      <c r="V139" s="60">
        <v>108</v>
      </c>
      <c r="W139" s="61">
        <v>3.6120096618000002</v>
      </c>
      <c r="X139" s="60">
        <v>14.847285024</v>
      </c>
      <c r="Y139" s="49"/>
      <c r="Z139" s="64"/>
      <c r="AA139" s="64"/>
      <c r="AB139" s="65"/>
      <c r="AC139" s="62">
        <v>117</v>
      </c>
      <c r="AD139" s="63">
        <v>53.618803419000002</v>
      </c>
      <c r="AE139" s="64">
        <v>2.1190533981000002</v>
      </c>
      <c r="AF139" s="65">
        <v>13.031739805999999</v>
      </c>
    </row>
    <row r="140" spans="1:32" x14ac:dyDescent="0.2">
      <c r="A140" s="26" t="s">
        <v>39</v>
      </c>
      <c r="B140" s="49">
        <v>2000</v>
      </c>
      <c r="C140" s="50">
        <v>0.67638436479999997</v>
      </c>
      <c r="D140" s="51">
        <v>115</v>
      </c>
      <c r="E140" s="53">
        <v>4667.1304348000003</v>
      </c>
      <c r="F140" s="78">
        <v>180</v>
      </c>
      <c r="G140" s="52">
        <v>177.64833333000001</v>
      </c>
      <c r="H140" s="53">
        <v>30.007505556000002</v>
      </c>
      <c r="S140" s="110"/>
      <c r="U140" s="60">
        <v>115</v>
      </c>
      <c r="V140" s="60">
        <v>109</v>
      </c>
      <c r="W140" s="61">
        <v>3.8176277777999998</v>
      </c>
      <c r="X140" s="60">
        <v>14.74395</v>
      </c>
      <c r="Y140" s="49"/>
      <c r="Z140" s="64"/>
      <c r="AA140" s="64"/>
      <c r="AB140" s="65"/>
      <c r="AC140" s="62">
        <v>112</v>
      </c>
      <c r="AD140" s="63">
        <v>43.988392857000001</v>
      </c>
      <c r="AE140" s="64">
        <v>2.0064245810000001</v>
      </c>
      <c r="AF140" s="65">
        <v>13.992903352000001</v>
      </c>
    </row>
    <row r="141" spans="1:32" x14ac:dyDescent="0.2">
      <c r="A141" s="26" t="s">
        <v>39</v>
      </c>
      <c r="B141" s="49">
        <v>2001</v>
      </c>
      <c r="C141" s="50">
        <v>0.30095444690000001</v>
      </c>
      <c r="D141" s="51">
        <v>192</v>
      </c>
      <c r="E141" s="53">
        <v>4236.5260417</v>
      </c>
      <c r="F141" s="78">
        <v>258</v>
      </c>
      <c r="G141" s="52">
        <v>123.37930233</v>
      </c>
      <c r="H141" s="53">
        <v>28.654329456999999</v>
      </c>
      <c r="S141" s="110"/>
      <c r="U141" s="60">
        <v>192</v>
      </c>
      <c r="V141" s="60">
        <v>118</v>
      </c>
      <c r="W141" s="61">
        <v>3.1968914729</v>
      </c>
      <c r="X141" s="60">
        <v>13.095643410999999</v>
      </c>
      <c r="Y141" s="49"/>
      <c r="Z141" s="64"/>
      <c r="AA141" s="64"/>
      <c r="AB141" s="65"/>
      <c r="AC141" s="62">
        <v>191</v>
      </c>
      <c r="AD141" s="63">
        <v>37.098952879999999</v>
      </c>
      <c r="AE141" s="64">
        <v>1.3470817121000001</v>
      </c>
      <c r="AF141" s="65">
        <v>12.518841245000001</v>
      </c>
    </row>
    <row r="142" spans="1:32" x14ac:dyDescent="0.2">
      <c r="A142" s="26" t="s">
        <v>39</v>
      </c>
      <c r="B142" s="49">
        <v>2002</v>
      </c>
      <c r="C142" s="50">
        <v>0.20877755510000001</v>
      </c>
      <c r="D142" s="51">
        <v>153</v>
      </c>
      <c r="E142" s="53">
        <v>4497.0065359</v>
      </c>
      <c r="F142" s="78">
        <v>220</v>
      </c>
      <c r="G142" s="52">
        <v>102.65186364</v>
      </c>
      <c r="H142" s="53">
        <v>30.761245455000001</v>
      </c>
      <c r="S142" s="110"/>
      <c r="U142" s="60">
        <v>153</v>
      </c>
      <c r="V142" s="60">
        <v>102</v>
      </c>
      <c r="W142" s="61">
        <v>3.6883363635999999</v>
      </c>
      <c r="X142" s="60">
        <v>14.076140908999999</v>
      </c>
      <c r="Y142" s="49"/>
      <c r="Z142" s="64"/>
      <c r="AA142" s="64"/>
      <c r="AB142" s="65"/>
      <c r="AC142" s="62">
        <v>147</v>
      </c>
      <c r="AD142" s="63">
        <v>34.997959184000003</v>
      </c>
      <c r="AE142" s="64">
        <v>1.7237345972</v>
      </c>
      <c r="AF142" s="65">
        <v>13.723915165999999</v>
      </c>
    </row>
    <row r="143" spans="1:32" x14ac:dyDescent="0.2">
      <c r="A143" s="26" t="s">
        <v>39</v>
      </c>
      <c r="B143" s="49">
        <v>2003</v>
      </c>
      <c r="C143" s="50">
        <v>0.22330729169999999</v>
      </c>
      <c r="D143" s="51">
        <v>140</v>
      </c>
      <c r="E143" s="53">
        <v>4727.2</v>
      </c>
      <c r="F143" s="78">
        <v>196</v>
      </c>
      <c r="G143" s="52">
        <v>145.89780612000001</v>
      </c>
      <c r="H143" s="53">
        <v>29.925852040999999</v>
      </c>
      <c r="S143" s="110"/>
      <c r="U143" s="60">
        <v>140</v>
      </c>
      <c r="V143" s="60">
        <v>115</v>
      </c>
      <c r="W143" s="61">
        <v>3.9004307692000002</v>
      </c>
      <c r="X143" s="60">
        <v>12.900579487</v>
      </c>
      <c r="Y143" s="49"/>
      <c r="Z143" s="64"/>
      <c r="AA143" s="64"/>
      <c r="AB143" s="65"/>
      <c r="AC143" s="62">
        <v>135</v>
      </c>
      <c r="AD143" s="63">
        <v>42.571111111</v>
      </c>
      <c r="AE143" s="64">
        <v>1.7488385417000001</v>
      </c>
      <c r="AF143" s="65">
        <v>12.378890625</v>
      </c>
    </row>
    <row r="144" spans="1:32" x14ac:dyDescent="0.2">
      <c r="A144" s="26" t="s">
        <v>39</v>
      </c>
      <c r="B144" s="49">
        <v>2004</v>
      </c>
      <c r="C144" s="50">
        <v>0.76556008149999999</v>
      </c>
      <c r="D144" s="51">
        <v>279</v>
      </c>
      <c r="E144" s="53">
        <v>4781.9964158000002</v>
      </c>
      <c r="F144" s="78">
        <v>365</v>
      </c>
      <c r="G144" s="52">
        <v>252.33279451999999</v>
      </c>
      <c r="H144" s="53">
        <v>34.059772602999999</v>
      </c>
      <c r="S144" s="110"/>
      <c r="U144" s="60">
        <v>279</v>
      </c>
      <c r="V144" s="60">
        <v>128</v>
      </c>
      <c r="W144" s="61">
        <v>5.7476958904000002</v>
      </c>
      <c r="X144" s="60">
        <v>15.237189041000001</v>
      </c>
      <c r="Y144" s="49"/>
      <c r="Z144" s="64"/>
      <c r="AA144" s="64"/>
      <c r="AB144" s="65"/>
      <c r="AC144" s="62">
        <v>271</v>
      </c>
      <c r="AD144" s="63">
        <v>42.040959409999999</v>
      </c>
      <c r="AE144" s="64">
        <v>2.2711385042000001</v>
      </c>
      <c r="AF144" s="65">
        <v>14.249941273999999</v>
      </c>
    </row>
    <row r="145" spans="1:32" x14ac:dyDescent="0.2">
      <c r="A145" s="26" t="s">
        <v>39</v>
      </c>
      <c r="B145" s="49">
        <v>2005</v>
      </c>
      <c r="C145" s="50">
        <v>0.44881188119999998</v>
      </c>
      <c r="D145" s="51">
        <v>236</v>
      </c>
      <c r="E145" s="53">
        <v>4760.6991525000003</v>
      </c>
      <c r="F145" s="78">
        <v>361</v>
      </c>
      <c r="G145" s="52">
        <v>169.99116343</v>
      </c>
      <c r="H145" s="53">
        <v>30.310279778000002</v>
      </c>
      <c r="S145" s="110"/>
      <c r="U145" s="60">
        <v>236</v>
      </c>
      <c r="V145" s="60">
        <v>133</v>
      </c>
      <c r="W145" s="61">
        <v>4.3109916897999998</v>
      </c>
      <c r="X145" s="60">
        <v>12.868867035999999</v>
      </c>
      <c r="Y145" s="49"/>
      <c r="Z145" s="64"/>
      <c r="AA145" s="64"/>
      <c r="AB145" s="65"/>
      <c r="AC145" s="62">
        <v>229</v>
      </c>
      <c r="AD145" s="63">
        <v>44.941484715999998</v>
      </c>
      <c r="AE145" s="64">
        <v>1.9778089887999999</v>
      </c>
      <c r="AF145" s="65">
        <v>11.430142697000001</v>
      </c>
    </row>
    <row r="146" spans="1:32" x14ac:dyDescent="0.2">
      <c r="A146" s="26" t="s">
        <v>39</v>
      </c>
      <c r="B146" s="49">
        <v>2006</v>
      </c>
      <c r="C146" s="50">
        <v>0.46207436400000002</v>
      </c>
      <c r="D146" s="51">
        <v>190</v>
      </c>
      <c r="E146" s="53">
        <v>4319.3736841999998</v>
      </c>
      <c r="F146" s="78">
        <v>273</v>
      </c>
      <c r="G146" s="52">
        <v>172.31498167999999</v>
      </c>
      <c r="H146" s="53">
        <v>26.928597069999999</v>
      </c>
      <c r="S146" s="110"/>
      <c r="U146" s="60">
        <v>190</v>
      </c>
      <c r="V146" s="60">
        <v>127</v>
      </c>
      <c r="W146" s="61">
        <v>3.0258897059000001</v>
      </c>
      <c r="X146" s="60">
        <v>10.296639706000001</v>
      </c>
      <c r="Y146" s="49"/>
      <c r="Z146" s="64"/>
      <c r="AA146" s="64"/>
      <c r="AB146" s="65"/>
      <c r="AC146" s="62">
        <v>182</v>
      </c>
      <c r="AD146" s="63">
        <v>37.924175824000002</v>
      </c>
      <c r="AE146" s="64">
        <v>2.2296159696000002</v>
      </c>
      <c r="AF146" s="65">
        <v>9.1715752851999994</v>
      </c>
    </row>
    <row r="147" spans="1:32" x14ac:dyDescent="0.2">
      <c r="A147" s="26" t="s">
        <v>39</v>
      </c>
      <c r="B147" s="49">
        <v>2007</v>
      </c>
      <c r="C147" s="50">
        <v>0.29357320100000001</v>
      </c>
      <c r="D147" s="51">
        <v>126</v>
      </c>
      <c r="E147" s="53">
        <v>4198.6428570999997</v>
      </c>
      <c r="F147" s="78">
        <v>206</v>
      </c>
      <c r="G147" s="52">
        <v>204.95611650000001</v>
      </c>
      <c r="H147" s="53">
        <v>25.259451456000001</v>
      </c>
      <c r="S147" s="110"/>
      <c r="U147" s="60">
        <v>126</v>
      </c>
      <c r="V147" s="60">
        <v>132</v>
      </c>
      <c r="W147" s="61">
        <v>3.2002912620999999</v>
      </c>
      <c r="X147" s="60">
        <v>9.9489417475999993</v>
      </c>
      <c r="Y147" s="49"/>
      <c r="Z147" s="64"/>
      <c r="AA147" s="64"/>
      <c r="AB147" s="65"/>
      <c r="AC147" s="62">
        <v>121</v>
      </c>
      <c r="AD147" s="63">
        <v>38.925619834999999</v>
      </c>
      <c r="AE147" s="64">
        <v>1.3661034483000001</v>
      </c>
      <c r="AF147" s="65">
        <v>8.6192842365000004</v>
      </c>
    </row>
    <row r="148" spans="1:32" x14ac:dyDescent="0.2">
      <c r="A148" s="26" t="s">
        <v>39</v>
      </c>
      <c r="B148" s="49">
        <v>2008</v>
      </c>
      <c r="C148" s="50">
        <v>0.45784584979999998</v>
      </c>
      <c r="D148" s="51">
        <v>165</v>
      </c>
      <c r="E148" s="53">
        <v>4753.1030302999998</v>
      </c>
      <c r="F148" s="78">
        <v>323</v>
      </c>
      <c r="G148" s="52">
        <v>234.24195046</v>
      </c>
      <c r="H148" s="53">
        <v>23.804297214000002</v>
      </c>
      <c r="S148" s="110"/>
      <c r="U148" s="60">
        <v>165</v>
      </c>
      <c r="V148" s="60">
        <v>122</v>
      </c>
      <c r="W148" s="61">
        <v>4.1923065015000001</v>
      </c>
      <c r="X148" s="60">
        <v>9.3603095975000006</v>
      </c>
      <c r="Y148" s="49"/>
      <c r="Z148" s="64"/>
      <c r="AA148" s="64"/>
      <c r="AB148" s="65"/>
      <c r="AC148" s="62">
        <v>160</v>
      </c>
      <c r="AD148" s="63">
        <v>33.361249999999998</v>
      </c>
      <c r="AE148" s="64">
        <v>1.113672956</v>
      </c>
      <c r="AF148" s="65">
        <v>8.9887440252000008</v>
      </c>
    </row>
    <row r="149" spans="1:32" x14ac:dyDescent="0.2">
      <c r="A149" s="26" t="s">
        <v>39</v>
      </c>
      <c r="B149" s="49">
        <v>2009</v>
      </c>
      <c r="C149" s="50">
        <v>0.31016460909999999</v>
      </c>
      <c r="D149" s="51">
        <v>176</v>
      </c>
      <c r="E149" s="53">
        <v>4411.3295454999998</v>
      </c>
      <c r="F149" s="78">
        <v>329</v>
      </c>
      <c r="G149" s="52">
        <v>188.51413374000001</v>
      </c>
      <c r="H149" s="53">
        <v>22.643495440999999</v>
      </c>
      <c r="S149" s="110"/>
      <c r="U149" s="60">
        <v>176</v>
      </c>
      <c r="V149" s="60">
        <v>121</v>
      </c>
      <c r="W149" s="61">
        <v>3.2324528875</v>
      </c>
      <c r="X149" s="60">
        <v>8.3340577507999996</v>
      </c>
      <c r="Y149" s="49"/>
      <c r="Z149" s="64"/>
      <c r="AA149" s="64"/>
      <c r="AB149" s="65"/>
      <c r="AC149" s="62">
        <v>170</v>
      </c>
      <c r="AD149" s="63">
        <v>25.317058824</v>
      </c>
      <c r="AE149" s="64">
        <v>0.1368173375</v>
      </c>
      <c r="AF149" s="65">
        <v>7.6431417957000001</v>
      </c>
    </row>
    <row r="150" spans="1:32" x14ac:dyDescent="0.2">
      <c r="A150" s="26" t="s">
        <v>39</v>
      </c>
      <c r="B150" s="49">
        <v>2010</v>
      </c>
      <c r="C150" s="50">
        <v>0.34516898610000002</v>
      </c>
      <c r="D150" s="51">
        <v>122</v>
      </c>
      <c r="E150" s="53">
        <v>5047.2540983999997</v>
      </c>
      <c r="F150" s="78">
        <v>235</v>
      </c>
      <c r="G150" s="52">
        <v>224.55463829999999</v>
      </c>
      <c r="H150" s="53">
        <v>21.757987234000002</v>
      </c>
      <c r="S150" s="110"/>
      <c r="U150" s="60">
        <v>122</v>
      </c>
      <c r="V150" s="60">
        <v>106</v>
      </c>
      <c r="W150" s="61">
        <v>2.9534017094</v>
      </c>
      <c r="X150" s="60">
        <v>8.2559829059999998</v>
      </c>
      <c r="Y150" s="49"/>
      <c r="Z150" s="64"/>
      <c r="AA150" s="64"/>
      <c r="AB150" s="65"/>
      <c r="AC150" s="62">
        <v>104</v>
      </c>
      <c r="AD150" s="63">
        <v>24.115384615</v>
      </c>
      <c r="AE150" s="64">
        <v>-0.30192173900000002</v>
      </c>
      <c r="AF150" s="65">
        <v>6.4712691303999996</v>
      </c>
    </row>
    <row r="151" spans="1:32" x14ac:dyDescent="0.2">
      <c r="A151" s="26" t="s">
        <v>39</v>
      </c>
      <c r="B151" s="49">
        <v>2011</v>
      </c>
      <c r="C151" s="50">
        <v>0.52201814059999996</v>
      </c>
      <c r="D151" s="51">
        <v>104</v>
      </c>
      <c r="E151" s="53">
        <v>4913.6826922999999</v>
      </c>
      <c r="F151" s="78">
        <v>330</v>
      </c>
      <c r="G151" s="52">
        <v>291.49651514999999</v>
      </c>
      <c r="H151" s="53">
        <v>20.333975758000001</v>
      </c>
      <c r="S151" s="110"/>
      <c r="U151" s="60">
        <v>104</v>
      </c>
      <c r="V151" s="60">
        <v>92</v>
      </c>
      <c r="W151" s="61">
        <v>3.7654727273000002</v>
      </c>
      <c r="X151" s="60">
        <v>8.8847787879000002</v>
      </c>
      <c r="Y151" s="49"/>
      <c r="Z151" s="64"/>
      <c r="AA151" s="64"/>
      <c r="AB151" s="65"/>
      <c r="AC151" s="62">
        <v>102</v>
      </c>
      <c r="AD151" s="63">
        <v>19.818627451000001</v>
      </c>
      <c r="AE151" s="64">
        <v>-0.48721036600000001</v>
      </c>
      <c r="AF151" s="65">
        <v>7.9133109756</v>
      </c>
    </row>
    <row r="152" spans="1:32" x14ac:dyDescent="0.2">
      <c r="A152" s="26" t="s">
        <v>39</v>
      </c>
      <c r="B152" s="49">
        <v>2012</v>
      </c>
      <c r="C152" s="50">
        <v>0.45616621979999999</v>
      </c>
      <c r="D152" s="51">
        <v>60</v>
      </c>
      <c r="E152" s="53">
        <v>4425.2666667000003</v>
      </c>
      <c r="F152" s="78">
        <v>273</v>
      </c>
      <c r="G152" s="52">
        <v>208.02472527</v>
      </c>
      <c r="H152" s="53">
        <v>14.803194139</v>
      </c>
      <c r="S152" s="110"/>
      <c r="U152" s="60">
        <v>60</v>
      </c>
      <c r="V152" s="60">
        <v>96</v>
      </c>
      <c r="W152" s="61">
        <v>3.7415457875000002</v>
      </c>
      <c r="X152" s="60">
        <v>5.9172783882999997</v>
      </c>
      <c r="Y152" s="49"/>
      <c r="Z152" s="64"/>
      <c r="AA152" s="64"/>
      <c r="AB152" s="65"/>
    </row>
    <row r="153" spans="1:32" x14ac:dyDescent="0.2">
      <c r="A153" s="26" t="s">
        <v>39</v>
      </c>
      <c r="B153" s="49">
        <v>2013</v>
      </c>
      <c r="C153" s="50">
        <v>0.38680497930000002</v>
      </c>
      <c r="F153" s="78">
        <v>168</v>
      </c>
      <c r="G153" s="52">
        <v>199.47434523999999</v>
      </c>
      <c r="H153" s="53">
        <v>11.080910714</v>
      </c>
      <c r="S153" s="110"/>
      <c r="Y153" s="49"/>
      <c r="Z153" s="64"/>
      <c r="AA153" s="64"/>
      <c r="AB153" s="65"/>
    </row>
    <row r="154" spans="1:32" x14ac:dyDescent="0.2">
      <c r="A154" s="26" t="s">
        <v>39</v>
      </c>
      <c r="B154" s="49">
        <v>2014</v>
      </c>
      <c r="C154" s="50">
        <v>0.25387283240000003</v>
      </c>
      <c r="F154" s="78">
        <v>149</v>
      </c>
      <c r="G154" s="52">
        <v>144.16785235</v>
      </c>
      <c r="H154" s="53">
        <v>10.375167785</v>
      </c>
      <c r="S154" s="110"/>
      <c r="Y154" s="49"/>
      <c r="Z154" s="64"/>
      <c r="AA154" s="64"/>
      <c r="AB154" s="65"/>
    </row>
    <row r="155" spans="1:32" x14ac:dyDescent="0.2">
      <c r="A155" s="26" t="s">
        <v>40</v>
      </c>
      <c r="B155" s="49">
        <v>1997</v>
      </c>
      <c r="C155" s="50">
        <v>0</v>
      </c>
      <c r="F155" s="78">
        <v>54</v>
      </c>
      <c r="G155" s="52">
        <v>47.365555555999997</v>
      </c>
      <c r="H155" s="53">
        <v>20.760833333000001</v>
      </c>
      <c r="S155" s="110"/>
      <c r="Y155" s="49"/>
      <c r="Z155" s="64"/>
      <c r="AA155" s="64"/>
      <c r="AB155" s="65"/>
    </row>
    <row r="156" spans="1:32" x14ac:dyDescent="0.2">
      <c r="A156" s="26" t="s">
        <v>40</v>
      </c>
      <c r="B156" s="49">
        <v>1998</v>
      </c>
      <c r="C156" s="50">
        <v>6.4900662000000001E-3</v>
      </c>
      <c r="F156" s="78">
        <v>57</v>
      </c>
      <c r="G156" s="52">
        <v>84.161578946999995</v>
      </c>
      <c r="H156" s="53">
        <v>21.673929824999998</v>
      </c>
      <c r="S156" s="110"/>
      <c r="Y156" s="49"/>
      <c r="Z156" s="64"/>
      <c r="AA156" s="64"/>
      <c r="AB156" s="65"/>
    </row>
    <row r="157" spans="1:32" x14ac:dyDescent="0.2">
      <c r="A157" s="26" t="s">
        <v>40</v>
      </c>
      <c r="B157" s="49">
        <v>1999</v>
      </c>
      <c r="C157" s="50">
        <v>5.51875E-2</v>
      </c>
      <c r="F157" s="78">
        <v>87</v>
      </c>
      <c r="G157" s="52">
        <v>101.68471264</v>
      </c>
      <c r="H157" s="53">
        <v>24.649482759000001</v>
      </c>
      <c r="S157" s="110"/>
      <c r="Y157" s="49"/>
      <c r="Z157" s="64"/>
      <c r="AA157" s="64"/>
      <c r="AB157" s="65"/>
    </row>
    <row r="158" spans="1:32" x14ac:dyDescent="0.2">
      <c r="A158" s="26" t="s">
        <v>40</v>
      </c>
      <c r="B158" s="49">
        <v>2000</v>
      </c>
      <c r="C158" s="50">
        <v>8.1981981999999995E-3</v>
      </c>
      <c r="D158" s="51">
        <v>59</v>
      </c>
      <c r="E158" s="53">
        <v>4391.2203390000004</v>
      </c>
      <c r="F158" s="78">
        <v>105</v>
      </c>
      <c r="G158" s="52">
        <v>50.33</v>
      </c>
      <c r="H158" s="53">
        <v>25.128390476</v>
      </c>
      <c r="S158" s="110"/>
      <c r="U158" s="60">
        <v>59</v>
      </c>
      <c r="V158" s="60">
        <v>111</v>
      </c>
      <c r="W158" s="61">
        <v>0.3455904762</v>
      </c>
      <c r="X158" s="60">
        <v>11.012371429</v>
      </c>
      <c r="Y158" s="49"/>
      <c r="Z158" s="64"/>
      <c r="AA158" s="64"/>
      <c r="AB158" s="65"/>
      <c r="AC158" s="62">
        <v>56</v>
      </c>
      <c r="AD158" s="63">
        <v>48.628571428999997</v>
      </c>
      <c r="AE158" s="64">
        <v>1.0867800000000001</v>
      </c>
      <c r="AF158" s="65">
        <v>8.9033420000000003</v>
      </c>
    </row>
    <row r="159" spans="1:32" x14ac:dyDescent="0.2">
      <c r="A159" s="26" t="s">
        <v>40</v>
      </c>
      <c r="B159" s="49">
        <v>2001</v>
      </c>
      <c r="C159" s="50">
        <v>3.9639640000000004E-3</v>
      </c>
      <c r="D159" s="51">
        <v>53</v>
      </c>
      <c r="E159" s="53">
        <v>4343.9056603999998</v>
      </c>
      <c r="F159" s="78">
        <v>102</v>
      </c>
      <c r="G159" s="52">
        <v>133.14931372999999</v>
      </c>
      <c r="H159" s="53">
        <v>22.103578430999999</v>
      </c>
      <c r="S159" s="110"/>
      <c r="U159" s="60">
        <v>53</v>
      </c>
      <c r="V159" s="60">
        <v>116</v>
      </c>
      <c r="W159" s="61">
        <v>1.4669117647000001</v>
      </c>
      <c r="X159" s="60">
        <v>9.7114999999999991</v>
      </c>
      <c r="Y159" s="49"/>
      <c r="Z159" s="64"/>
      <c r="AA159" s="64"/>
      <c r="AB159" s="65"/>
      <c r="AC159" s="62">
        <v>50</v>
      </c>
      <c r="AD159" s="63">
        <v>48.981999999999999</v>
      </c>
      <c r="AE159" s="64">
        <v>1.6962699999999999</v>
      </c>
      <c r="AF159" s="65">
        <v>8.0055929999999993</v>
      </c>
    </row>
    <row r="160" spans="1:32" x14ac:dyDescent="0.2">
      <c r="A160" s="26" t="s">
        <v>40</v>
      </c>
      <c r="B160" s="49">
        <v>2002</v>
      </c>
      <c r="C160" s="50">
        <v>8.2236842099999999E-2</v>
      </c>
      <c r="D160" s="51">
        <v>96</v>
      </c>
      <c r="E160" s="53">
        <v>4307.4479167</v>
      </c>
      <c r="F160" s="78">
        <v>165</v>
      </c>
      <c r="G160" s="52">
        <v>112.334</v>
      </c>
      <c r="H160" s="53">
        <v>24.930836364000001</v>
      </c>
      <c r="S160" s="110"/>
      <c r="U160" s="60">
        <v>96</v>
      </c>
      <c r="V160" s="60">
        <v>90</v>
      </c>
      <c r="W160" s="61">
        <v>1.0340121212</v>
      </c>
      <c r="X160" s="60">
        <v>11.355830302999999</v>
      </c>
      <c r="Y160" s="49"/>
      <c r="Z160" s="64"/>
      <c r="AA160" s="64"/>
      <c r="AB160" s="65"/>
      <c r="AC160" s="62">
        <v>90</v>
      </c>
      <c r="AD160" s="63">
        <v>45.588888889000003</v>
      </c>
      <c r="AE160" s="64">
        <v>1.5191612903</v>
      </c>
      <c r="AF160" s="65">
        <v>10.043790968</v>
      </c>
    </row>
    <row r="161" spans="1:32" x14ac:dyDescent="0.2">
      <c r="A161" s="26" t="s">
        <v>40</v>
      </c>
      <c r="B161" s="49">
        <v>2003</v>
      </c>
      <c r="C161" s="50">
        <v>8.2070706999999993E-3</v>
      </c>
      <c r="D161" s="51">
        <v>153</v>
      </c>
      <c r="E161" s="53">
        <v>4715.2483659999998</v>
      </c>
      <c r="F161" s="78">
        <v>235</v>
      </c>
      <c r="G161" s="52">
        <v>77.787489362000002</v>
      </c>
      <c r="H161" s="53">
        <v>28.526944681</v>
      </c>
      <c r="S161" s="110"/>
      <c r="U161" s="60">
        <v>153</v>
      </c>
      <c r="V161" s="60">
        <v>105</v>
      </c>
      <c r="W161" s="61">
        <v>1.3148553191000001</v>
      </c>
      <c r="X161" s="60">
        <v>13.189289362</v>
      </c>
      <c r="Y161" s="49"/>
      <c r="Z161" s="64"/>
      <c r="AA161" s="64"/>
      <c r="AB161" s="65"/>
      <c r="AC161" s="62">
        <v>146</v>
      </c>
      <c r="AD161" s="63">
        <v>43.939041095999997</v>
      </c>
      <c r="AE161" s="64">
        <v>1.4862358079</v>
      </c>
      <c r="AF161" s="65">
        <v>11.564525328</v>
      </c>
    </row>
    <row r="162" spans="1:32" x14ac:dyDescent="0.2">
      <c r="A162" s="26" t="s">
        <v>40</v>
      </c>
      <c r="B162" s="49">
        <v>2004</v>
      </c>
      <c r="C162" s="50">
        <v>4.2420814500000001E-2</v>
      </c>
      <c r="D162" s="51">
        <v>138</v>
      </c>
      <c r="E162" s="53">
        <v>4655.9855072</v>
      </c>
      <c r="F162" s="78">
        <v>227</v>
      </c>
      <c r="G162" s="52">
        <v>66.127356828000003</v>
      </c>
      <c r="H162" s="53">
        <v>25.879947136999998</v>
      </c>
      <c r="S162" s="110"/>
      <c r="U162" s="60">
        <v>138</v>
      </c>
      <c r="V162" s="60">
        <v>112</v>
      </c>
      <c r="W162" s="61">
        <v>1.2995859031000001</v>
      </c>
      <c r="X162" s="60">
        <v>12.062762115</v>
      </c>
      <c r="Y162" s="49"/>
      <c r="Z162" s="64"/>
      <c r="AA162" s="64"/>
      <c r="AB162" s="65"/>
      <c r="AC162" s="62">
        <v>129</v>
      </c>
      <c r="AD162" s="63">
        <v>44.419379845000002</v>
      </c>
      <c r="AE162" s="64">
        <v>1.2563069766999999</v>
      </c>
      <c r="AF162" s="65">
        <v>10.658376744</v>
      </c>
    </row>
    <row r="163" spans="1:32" x14ac:dyDescent="0.2">
      <c r="A163" s="26" t="s">
        <v>40</v>
      </c>
      <c r="B163" s="49">
        <v>2005</v>
      </c>
      <c r="C163" s="50">
        <v>8.6582809199999999E-2</v>
      </c>
      <c r="D163" s="51">
        <v>138</v>
      </c>
      <c r="E163" s="53">
        <v>4332.2463767999998</v>
      </c>
      <c r="F163" s="78">
        <v>266</v>
      </c>
      <c r="G163" s="52">
        <v>43.691691728999999</v>
      </c>
      <c r="H163" s="53">
        <v>24.908973683999999</v>
      </c>
      <c r="S163" s="110"/>
      <c r="U163" s="60">
        <v>138</v>
      </c>
      <c r="V163" s="60">
        <v>110</v>
      </c>
      <c r="W163" s="61">
        <v>1.1324377358</v>
      </c>
      <c r="X163" s="60">
        <v>11.695433961999999</v>
      </c>
      <c r="Y163" s="49"/>
      <c r="Z163" s="64"/>
      <c r="AA163" s="64"/>
      <c r="AB163" s="65"/>
      <c r="AC163" s="62">
        <v>130</v>
      </c>
      <c r="AD163" s="63">
        <v>40.576153845999997</v>
      </c>
      <c r="AE163" s="64">
        <v>1.1292148438</v>
      </c>
      <c r="AF163" s="65">
        <v>9.8215285156000007</v>
      </c>
    </row>
    <row r="164" spans="1:32" x14ac:dyDescent="0.2">
      <c r="A164" s="26" t="s">
        <v>40</v>
      </c>
      <c r="B164" s="49">
        <v>2006</v>
      </c>
      <c r="C164" s="50">
        <v>0.17150000000000001</v>
      </c>
      <c r="D164" s="51">
        <v>167</v>
      </c>
      <c r="E164" s="53">
        <v>4560.2455090000003</v>
      </c>
      <c r="F164" s="78">
        <v>301</v>
      </c>
      <c r="G164" s="52">
        <v>37.832923588</v>
      </c>
      <c r="H164" s="53">
        <v>25.314860464999999</v>
      </c>
      <c r="S164" s="110"/>
      <c r="U164" s="60">
        <v>167</v>
      </c>
      <c r="V164" s="60">
        <v>109</v>
      </c>
      <c r="W164" s="61">
        <v>1.7431366666999999</v>
      </c>
      <c r="X164" s="60">
        <v>12.002616667</v>
      </c>
      <c r="Y164" s="49"/>
      <c r="Z164" s="64"/>
      <c r="AA164" s="64"/>
      <c r="AB164" s="65"/>
      <c r="AC164" s="62">
        <v>156</v>
      </c>
      <c r="AD164" s="63">
        <v>39.448076923000002</v>
      </c>
      <c r="AE164" s="64">
        <v>2.0989238754000001</v>
      </c>
      <c r="AF164" s="65">
        <v>10.366729412</v>
      </c>
    </row>
    <row r="165" spans="1:32" x14ac:dyDescent="0.2">
      <c r="A165" s="26" t="s">
        <v>40</v>
      </c>
      <c r="B165" s="49">
        <v>2007</v>
      </c>
      <c r="C165" s="50">
        <v>1.6495726499999998E-2</v>
      </c>
      <c r="D165" s="51">
        <v>215</v>
      </c>
      <c r="E165" s="53">
        <v>4700.9116279</v>
      </c>
      <c r="F165" s="78">
        <v>375</v>
      </c>
      <c r="G165" s="52">
        <v>63.571253333000001</v>
      </c>
      <c r="H165" s="53">
        <v>27.534474667000001</v>
      </c>
      <c r="S165" s="110"/>
      <c r="U165" s="60">
        <v>215</v>
      </c>
      <c r="V165" s="60">
        <v>102</v>
      </c>
      <c r="W165" s="61">
        <v>1.6867813332999999</v>
      </c>
      <c r="X165" s="60">
        <v>13.595826667000001</v>
      </c>
      <c r="Y165" s="49"/>
      <c r="Z165" s="64"/>
      <c r="AA165" s="64"/>
      <c r="AB165" s="65"/>
      <c r="AC165" s="62">
        <v>206</v>
      </c>
      <c r="AD165" s="63">
        <v>38.989805824999998</v>
      </c>
      <c r="AE165" s="64">
        <v>1.5305788042999999</v>
      </c>
      <c r="AF165" s="65">
        <v>11.689251087000001</v>
      </c>
    </row>
    <row r="166" spans="1:32" x14ac:dyDescent="0.2">
      <c r="A166" s="26" t="s">
        <v>40</v>
      </c>
      <c r="B166" s="49">
        <v>2008</v>
      </c>
      <c r="C166" s="50">
        <v>6.1812297699999998E-2</v>
      </c>
      <c r="D166" s="51">
        <v>201</v>
      </c>
      <c r="E166" s="53">
        <v>4822.7064676999998</v>
      </c>
      <c r="F166" s="78">
        <v>390</v>
      </c>
      <c r="G166" s="52">
        <v>75.356923077000005</v>
      </c>
      <c r="H166" s="53">
        <v>24.860315385</v>
      </c>
      <c r="S166" s="110"/>
      <c r="U166" s="60">
        <v>201</v>
      </c>
      <c r="V166" s="60">
        <v>105</v>
      </c>
      <c r="W166" s="61">
        <v>1.5210999999999999</v>
      </c>
      <c r="X166" s="60">
        <v>11.574074359000001</v>
      </c>
      <c r="Y166" s="49"/>
      <c r="Z166" s="64"/>
      <c r="AA166" s="64"/>
      <c r="AB166" s="65"/>
      <c r="AC166" s="62">
        <v>195</v>
      </c>
      <c r="AD166" s="63">
        <v>35.786153845999998</v>
      </c>
      <c r="AE166" s="64">
        <v>0.7515235602</v>
      </c>
      <c r="AF166" s="65">
        <v>9.9788227748999994</v>
      </c>
    </row>
    <row r="167" spans="1:32" x14ac:dyDescent="0.2">
      <c r="A167" s="26" t="s">
        <v>40</v>
      </c>
      <c r="B167" s="49">
        <v>2009</v>
      </c>
      <c r="C167" s="50">
        <v>0.1150694444</v>
      </c>
      <c r="D167" s="51">
        <v>196</v>
      </c>
      <c r="E167" s="53">
        <v>4722.9744897999999</v>
      </c>
      <c r="F167" s="78">
        <v>366</v>
      </c>
      <c r="G167" s="52">
        <v>58.781721310999998</v>
      </c>
      <c r="H167" s="53">
        <v>25.260655738000001</v>
      </c>
      <c r="S167" s="110"/>
      <c r="U167" s="60">
        <v>196</v>
      </c>
      <c r="V167" s="60">
        <v>98</v>
      </c>
      <c r="W167" s="61">
        <v>1.9426912568000001</v>
      </c>
      <c r="X167" s="60">
        <v>11.983754098</v>
      </c>
      <c r="Y167" s="49"/>
      <c r="Z167" s="64"/>
      <c r="AA167" s="64"/>
      <c r="AB167" s="65"/>
      <c r="AC167" s="62">
        <v>191</v>
      </c>
      <c r="AD167" s="63">
        <v>26.782722513</v>
      </c>
      <c r="AE167" s="64">
        <v>-0.73292520800000005</v>
      </c>
      <c r="AF167" s="65">
        <v>10.412162881</v>
      </c>
    </row>
    <row r="168" spans="1:32" x14ac:dyDescent="0.2">
      <c r="A168" s="26" t="s">
        <v>40</v>
      </c>
      <c r="B168" s="49">
        <v>2010</v>
      </c>
      <c r="C168" s="50">
        <v>7.0360205800000006E-2</v>
      </c>
      <c r="D168" s="51">
        <v>223</v>
      </c>
      <c r="E168" s="53">
        <v>5014.9641256000004</v>
      </c>
      <c r="F168" s="78">
        <v>367</v>
      </c>
      <c r="G168" s="52">
        <v>89.330354223000001</v>
      </c>
      <c r="H168" s="53">
        <v>24.322983651000001</v>
      </c>
      <c r="S168" s="110"/>
      <c r="U168" s="60">
        <v>223</v>
      </c>
      <c r="V168" s="60">
        <v>106</v>
      </c>
      <c r="W168" s="61">
        <v>1.1930844687</v>
      </c>
      <c r="X168" s="60">
        <v>11.179735695</v>
      </c>
      <c r="Y168" s="49"/>
      <c r="Z168" s="64"/>
      <c r="AA168" s="64"/>
      <c r="AB168" s="65"/>
      <c r="AC168" s="62">
        <v>197</v>
      </c>
      <c r="AD168" s="63">
        <v>25.874619289000002</v>
      </c>
      <c r="AE168" s="64">
        <v>-1.3131926350000001</v>
      </c>
      <c r="AF168" s="65">
        <v>8.6058240792999996</v>
      </c>
    </row>
    <row r="169" spans="1:32" x14ac:dyDescent="0.2">
      <c r="A169" s="26" t="s">
        <v>40</v>
      </c>
      <c r="B169" s="49">
        <v>2011</v>
      </c>
      <c r="C169" s="50">
        <v>8.4482758599999999E-2</v>
      </c>
      <c r="D169" s="51">
        <v>168</v>
      </c>
      <c r="E169" s="53">
        <v>4791.2202380999997</v>
      </c>
      <c r="F169" s="78">
        <v>383</v>
      </c>
      <c r="G169" s="52">
        <v>83.256814621000004</v>
      </c>
      <c r="H169" s="53">
        <v>21.555710182999999</v>
      </c>
      <c r="S169" s="110"/>
      <c r="U169" s="60">
        <v>168</v>
      </c>
      <c r="V169" s="60">
        <v>92</v>
      </c>
      <c r="W169" s="61">
        <v>2.2025039164</v>
      </c>
      <c r="X169" s="60">
        <v>9.7043472585000004</v>
      </c>
      <c r="Y169" s="49"/>
      <c r="Z169" s="64"/>
      <c r="AA169" s="64"/>
      <c r="AB169" s="65"/>
      <c r="AC169" s="62">
        <v>156</v>
      </c>
      <c r="AD169" s="63">
        <v>22.633333332999999</v>
      </c>
      <c r="AE169" s="64">
        <v>-2.7482010579999998</v>
      </c>
      <c r="AF169" s="65">
        <v>7.9302833333000002</v>
      </c>
    </row>
    <row r="170" spans="1:32" x14ac:dyDescent="0.2">
      <c r="A170" s="26" t="s">
        <v>40</v>
      </c>
      <c r="B170" s="49">
        <v>2012</v>
      </c>
      <c r="C170" s="50">
        <v>0.10069930069999999</v>
      </c>
      <c r="D170" s="51">
        <v>123</v>
      </c>
      <c r="E170" s="53">
        <v>4801.0975609999996</v>
      </c>
      <c r="F170" s="78">
        <v>370</v>
      </c>
      <c r="G170" s="52">
        <v>84.783972973000004</v>
      </c>
      <c r="H170" s="53">
        <v>17.594610810999999</v>
      </c>
      <c r="S170" s="110"/>
      <c r="U170" s="60">
        <v>123</v>
      </c>
      <c r="V170" s="60">
        <v>72</v>
      </c>
      <c r="W170" s="61">
        <v>1.8312391304</v>
      </c>
      <c r="X170" s="60">
        <v>7.9179538042999997</v>
      </c>
      <c r="Y170" s="49"/>
      <c r="Z170" s="64"/>
      <c r="AA170" s="64"/>
      <c r="AB170" s="65"/>
      <c r="AC170" s="62">
        <v>52</v>
      </c>
      <c r="AD170" s="63">
        <v>20.546153845999999</v>
      </c>
      <c r="AE170" s="64">
        <v>-2.6980959750000002</v>
      </c>
      <c r="AF170" s="65">
        <v>6.9749792570000002</v>
      </c>
    </row>
    <row r="171" spans="1:32" x14ac:dyDescent="0.2">
      <c r="A171" s="26" t="s">
        <v>40</v>
      </c>
      <c r="B171" s="49">
        <v>2013</v>
      </c>
      <c r="C171" s="50">
        <v>0.1402030457</v>
      </c>
      <c r="F171" s="78">
        <v>296</v>
      </c>
      <c r="G171" s="52">
        <v>110.43527027</v>
      </c>
      <c r="H171" s="53">
        <v>13.4815</v>
      </c>
      <c r="S171" s="110"/>
      <c r="Y171" s="49"/>
      <c r="Z171" s="64"/>
      <c r="AA171" s="64"/>
      <c r="AB171" s="65"/>
    </row>
    <row r="172" spans="1:32" x14ac:dyDescent="0.2">
      <c r="A172" s="26" t="s">
        <v>40</v>
      </c>
      <c r="B172" s="49">
        <v>2014</v>
      </c>
      <c r="C172" s="50">
        <v>3.8809523800000002E-2</v>
      </c>
      <c r="F172" s="78">
        <v>238</v>
      </c>
      <c r="G172" s="52">
        <v>132.44323528999999</v>
      </c>
      <c r="H172" s="53">
        <v>13.385714286000001</v>
      </c>
      <c r="S172" s="110"/>
      <c r="Y172" s="49"/>
      <c r="Z172" s="64"/>
      <c r="AA172" s="64"/>
      <c r="AB172" s="65"/>
    </row>
    <row r="173" spans="1:32" x14ac:dyDescent="0.2">
      <c r="A173" s="26" t="s">
        <v>40</v>
      </c>
      <c r="B173" s="49">
        <v>2015</v>
      </c>
      <c r="C173" s="50">
        <v>0.24963963959999999</v>
      </c>
      <c r="F173" s="78">
        <v>65</v>
      </c>
      <c r="G173" s="52">
        <v>82.356153845999998</v>
      </c>
      <c r="H173" s="53">
        <v>10.289230769</v>
      </c>
      <c r="S173" s="110"/>
      <c r="Y173" s="49"/>
      <c r="Z173" s="64"/>
      <c r="AA173" s="64"/>
      <c r="AB173" s="65"/>
    </row>
    <row r="174" spans="1:32" x14ac:dyDescent="0.2">
      <c r="A174" s="26" t="s">
        <v>41</v>
      </c>
      <c r="B174" s="49">
        <v>1987</v>
      </c>
      <c r="C174" s="50">
        <v>8.3098592000000002E-3</v>
      </c>
      <c r="F174" s="78">
        <v>55</v>
      </c>
      <c r="G174" s="52">
        <v>-104.8330909</v>
      </c>
      <c r="H174" s="53">
        <v>27.126309091</v>
      </c>
      <c r="S174" s="110"/>
      <c r="Y174" s="49"/>
      <c r="Z174" s="64"/>
      <c r="AA174" s="64"/>
      <c r="AB174" s="65"/>
    </row>
    <row r="175" spans="1:32" x14ac:dyDescent="0.2">
      <c r="A175" s="26" t="s">
        <v>41</v>
      </c>
      <c r="B175" s="49">
        <v>1988</v>
      </c>
      <c r="C175" s="50">
        <v>3.6923076899999997E-2</v>
      </c>
      <c r="F175" s="78">
        <v>52</v>
      </c>
      <c r="G175" s="52">
        <v>-14.9925</v>
      </c>
      <c r="H175" s="53">
        <v>30.276615384999999</v>
      </c>
      <c r="S175" s="110"/>
      <c r="Y175" s="49"/>
      <c r="Z175" s="64"/>
      <c r="AA175" s="64"/>
      <c r="AB175" s="65"/>
    </row>
    <row r="176" spans="1:32" x14ac:dyDescent="0.2">
      <c r="A176" s="26" t="s">
        <v>41</v>
      </c>
      <c r="B176" s="49">
        <v>1989</v>
      </c>
      <c r="C176" s="50">
        <v>0.16727272730000001</v>
      </c>
      <c r="D176" s="51">
        <v>62</v>
      </c>
      <c r="E176" s="53">
        <v>4800.4838710000004</v>
      </c>
      <c r="F176" s="78">
        <v>82</v>
      </c>
      <c r="G176" s="52">
        <v>-91.182682929999999</v>
      </c>
      <c r="H176" s="53">
        <v>29.131073171000001</v>
      </c>
      <c r="S176" s="110"/>
      <c r="U176" s="60">
        <v>62</v>
      </c>
      <c r="V176" s="60">
        <v>126</v>
      </c>
      <c r="W176" s="61">
        <v>-0.32062195100000002</v>
      </c>
      <c r="X176" s="60">
        <v>11.986060975999999</v>
      </c>
      <c r="Y176" s="49"/>
      <c r="Z176" s="64"/>
      <c r="AA176" s="64"/>
      <c r="AB176" s="65"/>
      <c r="AC176" s="62">
        <v>60</v>
      </c>
      <c r="AD176" s="63">
        <v>56.306666667000002</v>
      </c>
      <c r="AE176" s="64">
        <v>-0.28962820500000003</v>
      </c>
      <c r="AF176" s="65">
        <v>9.2632051281999992</v>
      </c>
    </row>
    <row r="177" spans="1:32" x14ac:dyDescent="0.2">
      <c r="A177" s="26" t="s">
        <v>41</v>
      </c>
      <c r="B177" s="49">
        <v>1990</v>
      </c>
      <c r="C177" s="50">
        <v>0.17749999999999999</v>
      </c>
      <c r="D177" s="51">
        <v>54</v>
      </c>
      <c r="E177" s="53">
        <v>5232.5185185</v>
      </c>
      <c r="F177" s="78">
        <v>82</v>
      </c>
      <c r="G177" s="52">
        <v>-24.86073171</v>
      </c>
      <c r="H177" s="53">
        <v>28.193634146000001</v>
      </c>
      <c r="S177" s="110"/>
      <c r="U177" s="60">
        <v>54</v>
      </c>
      <c r="V177" s="60">
        <v>130</v>
      </c>
      <c r="W177" s="61">
        <v>-1.277158537</v>
      </c>
      <c r="X177" s="60">
        <v>11.112548779999999</v>
      </c>
      <c r="Y177" s="49"/>
      <c r="Z177" s="64"/>
      <c r="AA177" s="64"/>
      <c r="AB177" s="65"/>
      <c r="AC177" s="62">
        <v>54</v>
      </c>
      <c r="AD177" s="63">
        <v>51.672222222000002</v>
      </c>
      <c r="AE177" s="64">
        <v>-0.155481481</v>
      </c>
      <c r="AF177" s="65">
        <v>8.9608641974999994</v>
      </c>
    </row>
    <row r="178" spans="1:32" x14ac:dyDescent="0.2">
      <c r="A178" s="26" t="s">
        <v>41</v>
      </c>
      <c r="B178" s="49">
        <v>1991</v>
      </c>
      <c r="C178" s="50">
        <v>7.7286821699999994E-2</v>
      </c>
      <c r="D178" s="51">
        <v>65</v>
      </c>
      <c r="E178" s="53">
        <v>5030.2461537999998</v>
      </c>
      <c r="F178" s="78">
        <v>89</v>
      </c>
      <c r="G178" s="52">
        <v>-46.221460669999999</v>
      </c>
      <c r="H178" s="53">
        <v>30.231382021999998</v>
      </c>
      <c r="S178" s="110"/>
      <c r="U178" s="60">
        <v>65</v>
      </c>
      <c r="V178" s="60">
        <v>120</v>
      </c>
      <c r="W178" s="61">
        <v>-1.2337191009999999</v>
      </c>
      <c r="X178" s="60">
        <v>11.635876403999999</v>
      </c>
      <c r="Y178" s="49"/>
      <c r="Z178" s="64"/>
      <c r="AA178" s="64"/>
      <c r="AB178" s="65"/>
      <c r="AC178" s="62">
        <v>65</v>
      </c>
      <c r="AD178" s="63">
        <v>50.964615385000002</v>
      </c>
      <c r="AE178" s="64">
        <v>-7.4528090000000005E-2</v>
      </c>
      <c r="AF178" s="65">
        <v>9.2949438202000003</v>
      </c>
    </row>
    <row r="179" spans="1:32" x14ac:dyDescent="0.2">
      <c r="A179" s="26" t="s">
        <v>41</v>
      </c>
      <c r="B179" s="49">
        <v>1992</v>
      </c>
      <c r="C179" s="50">
        <v>0.24159235670000001</v>
      </c>
      <c r="D179" s="51">
        <v>90</v>
      </c>
      <c r="E179" s="53">
        <v>5186.7777778</v>
      </c>
      <c r="F179" s="78">
        <v>115</v>
      </c>
      <c r="G179" s="52">
        <v>78.473043477999994</v>
      </c>
      <c r="H179" s="53">
        <v>32.073608696000001</v>
      </c>
      <c r="S179" s="110"/>
      <c r="U179" s="60">
        <v>90</v>
      </c>
      <c r="V179" s="60">
        <v>114</v>
      </c>
      <c r="W179" s="61">
        <v>-0.91323478300000005</v>
      </c>
      <c r="X179" s="60">
        <v>12.891504348</v>
      </c>
      <c r="Y179" s="49"/>
      <c r="Z179" s="64"/>
      <c r="AA179" s="64"/>
      <c r="AB179" s="65"/>
      <c r="AC179" s="62">
        <v>87</v>
      </c>
      <c r="AD179" s="63">
        <v>48.718390804999999</v>
      </c>
      <c r="AE179" s="64">
        <v>6.7672727299999999E-2</v>
      </c>
      <c r="AF179" s="65">
        <v>10.558545455000001</v>
      </c>
    </row>
    <row r="180" spans="1:32" x14ac:dyDescent="0.2">
      <c r="A180" s="26" t="s">
        <v>41</v>
      </c>
      <c r="B180" s="49">
        <v>1993</v>
      </c>
      <c r="C180" s="50">
        <v>0.49493827159999998</v>
      </c>
      <c r="D180" s="51">
        <v>89</v>
      </c>
      <c r="E180" s="53">
        <v>5005.1573034000003</v>
      </c>
      <c r="F180" s="78">
        <v>125</v>
      </c>
      <c r="G180" s="52">
        <v>-66.47072</v>
      </c>
      <c r="H180" s="53">
        <v>30.978231999999998</v>
      </c>
      <c r="S180" s="110"/>
      <c r="U180" s="60">
        <v>89</v>
      </c>
      <c r="V180" s="60">
        <v>113</v>
      </c>
      <c r="W180" s="61">
        <v>-0.62534400000000001</v>
      </c>
      <c r="X180" s="60">
        <v>11.995976000000001</v>
      </c>
      <c r="Y180" s="49"/>
      <c r="Z180" s="64"/>
      <c r="AA180" s="64"/>
      <c r="AB180" s="65"/>
      <c r="AC180" s="62">
        <v>84</v>
      </c>
      <c r="AD180" s="63">
        <v>47.936904761999998</v>
      </c>
      <c r="AE180" s="64">
        <v>-0.67590833299999997</v>
      </c>
      <c r="AF180" s="65">
        <v>9.6597050000000007</v>
      </c>
    </row>
    <row r="181" spans="1:32" x14ac:dyDescent="0.2">
      <c r="A181" s="26" t="s">
        <v>41</v>
      </c>
      <c r="B181" s="49">
        <v>1994</v>
      </c>
      <c r="C181" s="50">
        <v>0.64477419349999998</v>
      </c>
      <c r="D181" s="51">
        <v>95</v>
      </c>
      <c r="E181" s="53">
        <v>5199.2947367999996</v>
      </c>
      <c r="F181" s="78">
        <v>130</v>
      </c>
      <c r="G181" s="52">
        <v>11.932153846</v>
      </c>
      <c r="H181" s="53">
        <v>34.395307692000003</v>
      </c>
      <c r="S181" s="110"/>
      <c r="U181" s="60">
        <v>95</v>
      </c>
      <c r="V181" s="60">
        <v>95</v>
      </c>
      <c r="W181" s="61">
        <v>-1.0179076920000001</v>
      </c>
      <c r="X181" s="60">
        <v>14.408707692</v>
      </c>
      <c r="Y181" s="49"/>
      <c r="Z181" s="64"/>
      <c r="AA181" s="64"/>
      <c r="AB181" s="65"/>
      <c r="AC181" s="62">
        <v>88</v>
      </c>
      <c r="AD181" s="63">
        <v>46.926136364000001</v>
      </c>
      <c r="AE181" s="64">
        <v>-0.88850793699999997</v>
      </c>
      <c r="AF181" s="65">
        <v>11.452219048</v>
      </c>
    </row>
    <row r="182" spans="1:32" x14ac:dyDescent="0.2">
      <c r="A182" s="26" t="s">
        <v>41</v>
      </c>
      <c r="B182" s="49">
        <v>1995</v>
      </c>
      <c r="C182" s="50">
        <v>0.3765</v>
      </c>
      <c r="D182" s="51">
        <v>68</v>
      </c>
      <c r="E182" s="53">
        <v>5283.5735293999996</v>
      </c>
      <c r="F182" s="78">
        <v>121</v>
      </c>
      <c r="G182" s="52">
        <v>-33.742479340000003</v>
      </c>
      <c r="H182" s="53">
        <v>29.205884298000001</v>
      </c>
      <c r="S182" s="110"/>
      <c r="U182" s="60">
        <v>68</v>
      </c>
      <c r="V182" s="60">
        <v>100</v>
      </c>
      <c r="W182" s="61">
        <v>-1.903471074</v>
      </c>
      <c r="X182" s="60">
        <v>11.883818182000001</v>
      </c>
      <c r="Y182" s="49"/>
      <c r="Z182" s="64"/>
      <c r="AA182" s="64"/>
      <c r="AB182" s="65"/>
      <c r="AC182" s="62">
        <v>64</v>
      </c>
      <c r="AD182" s="63">
        <v>39.068750000000001</v>
      </c>
      <c r="AE182" s="64">
        <v>-0.96976271199999997</v>
      </c>
      <c r="AF182" s="65">
        <v>9.6785254237</v>
      </c>
    </row>
    <row r="183" spans="1:32" x14ac:dyDescent="0.2">
      <c r="A183" s="26" t="s">
        <v>41</v>
      </c>
      <c r="B183" s="49">
        <v>1996</v>
      </c>
      <c r="C183" s="50">
        <v>0.7091623037</v>
      </c>
      <c r="D183" s="51">
        <v>103</v>
      </c>
      <c r="E183" s="53">
        <v>5278.5339806000002</v>
      </c>
      <c r="F183" s="78">
        <v>150</v>
      </c>
      <c r="G183" s="52">
        <v>26.631799999999998</v>
      </c>
      <c r="H183" s="53">
        <v>31.599306667</v>
      </c>
      <c r="S183" s="110"/>
      <c r="U183" s="60">
        <v>103</v>
      </c>
      <c r="V183" s="60">
        <v>101</v>
      </c>
      <c r="W183" s="61">
        <v>-0.64497260300000003</v>
      </c>
      <c r="X183" s="60">
        <v>12.717239726000001</v>
      </c>
      <c r="Y183" s="49"/>
      <c r="Z183" s="64"/>
      <c r="AA183" s="64"/>
      <c r="AB183" s="65"/>
      <c r="AC183" s="62">
        <v>101</v>
      </c>
      <c r="AD183" s="63">
        <v>47.016831682999999</v>
      </c>
      <c r="AE183" s="64">
        <v>-0.651957746</v>
      </c>
      <c r="AF183" s="65">
        <v>10.277883099</v>
      </c>
    </row>
    <row r="184" spans="1:32" x14ac:dyDescent="0.2">
      <c r="A184" s="26" t="s">
        <v>41</v>
      </c>
      <c r="B184" s="49">
        <v>1997</v>
      </c>
      <c r="C184" s="50">
        <v>0.44866666669999999</v>
      </c>
      <c r="D184" s="51">
        <v>86</v>
      </c>
      <c r="E184" s="53">
        <v>5412.1627907000002</v>
      </c>
      <c r="F184" s="78">
        <v>120</v>
      </c>
      <c r="G184" s="52">
        <v>-55.139000000000003</v>
      </c>
      <c r="H184" s="53">
        <v>33.823974999999997</v>
      </c>
      <c r="S184" s="110"/>
      <c r="U184" s="60">
        <v>86</v>
      </c>
      <c r="V184" s="60">
        <v>100</v>
      </c>
      <c r="W184" s="61">
        <v>-0.299658333</v>
      </c>
      <c r="X184" s="60">
        <v>14.043025</v>
      </c>
      <c r="Y184" s="49"/>
      <c r="Z184" s="64"/>
      <c r="AA184" s="64"/>
      <c r="AB184" s="65"/>
      <c r="AC184" s="62">
        <v>80</v>
      </c>
      <c r="AD184" s="63">
        <v>50.172499999999999</v>
      </c>
      <c r="AE184" s="64">
        <v>-0.98026086999999995</v>
      </c>
      <c r="AF184" s="65">
        <v>11.437695652</v>
      </c>
    </row>
    <row r="185" spans="1:32" x14ac:dyDescent="0.2">
      <c r="A185" s="26" t="s">
        <v>41</v>
      </c>
      <c r="B185" s="49">
        <v>1998</v>
      </c>
      <c r="C185" s="50">
        <v>0.42880952379999998</v>
      </c>
      <c r="D185" s="51">
        <v>81</v>
      </c>
      <c r="E185" s="53">
        <v>5633.8024691000001</v>
      </c>
      <c r="F185" s="78">
        <v>129</v>
      </c>
      <c r="G185" s="52">
        <v>-17.905736430000001</v>
      </c>
      <c r="H185" s="53">
        <v>32.504217054000001</v>
      </c>
      <c r="S185" s="110"/>
      <c r="U185" s="60">
        <v>81</v>
      </c>
      <c r="V185" s="60">
        <v>108</v>
      </c>
      <c r="W185" s="61">
        <v>-0.51629457400000001</v>
      </c>
      <c r="X185" s="60">
        <v>14.060007752000001</v>
      </c>
      <c r="Y185" s="49"/>
      <c r="AB185" s="65"/>
      <c r="AC185" s="62">
        <v>78</v>
      </c>
      <c r="AD185" s="63">
        <v>49.301282051000001</v>
      </c>
      <c r="AE185" s="64">
        <v>-1.1809274190000001</v>
      </c>
      <c r="AF185" s="65">
        <v>11.7065</v>
      </c>
    </row>
    <row r="186" spans="1:32" x14ac:dyDescent="0.2">
      <c r="A186" s="26" t="s">
        <v>41</v>
      </c>
      <c r="B186" s="49">
        <v>1999</v>
      </c>
      <c r="C186" s="50">
        <v>0.57455555560000005</v>
      </c>
      <c r="D186" s="51">
        <v>85</v>
      </c>
      <c r="E186" s="53">
        <v>6133.5294118000002</v>
      </c>
      <c r="F186" s="78">
        <v>139</v>
      </c>
      <c r="G186" s="52">
        <v>114.88352518000001</v>
      </c>
      <c r="H186" s="53">
        <v>31.449575540000001</v>
      </c>
      <c r="S186" s="110"/>
      <c r="U186" s="60">
        <v>85</v>
      </c>
      <c r="V186" s="60">
        <v>118</v>
      </c>
      <c r="W186" s="61">
        <v>-0.19816546800000001</v>
      </c>
      <c r="X186" s="60">
        <v>12.362136691</v>
      </c>
      <c r="Y186" s="49"/>
      <c r="AB186" s="65"/>
      <c r="AC186" s="62">
        <v>82</v>
      </c>
      <c r="AD186" s="63">
        <v>52.801219512000003</v>
      </c>
      <c r="AE186" s="64">
        <v>-1.3319411759999999</v>
      </c>
      <c r="AF186" s="65">
        <v>10.198602941000001</v>
      </c>
    </row>
    <row r="187" spans="1:32" x14ac:dyDescent="0.2">
      <c r="A187" s="26" t="s">
        <v>41</v>
      </c>
      <c r="B187" s="49">
        <v>2000</v>
      </c>
      <c r="C187" s="50">
        <v>0.52161764710000003</v>
      </c>
      <c r="D187" s="51">
        <v>52</v>
      </c>
      <c r="E187" s="53">
        <v>6345.2115384999997</v>
      </c>
      <c r="F187" s="78">
        <v>86</v>
      </c>
      <c r="G187" s="52">
        <v>132.86872092999999</v>
      </c>
      <c r="H187" s="53">
        <v>30.862546512000002</v>
      </c>
      <c r="S187" s="110"/>
      <c r="U187" s="60">
        <v>52</v>
      </c>
      <c r="V187" s="60">
        <v>124</v>
      </c>
      <c r="W187" s="61">
        <v>0.67390697669999999</v>
      </c>
      <c r="X187" s="60">
        <v>11.892837209</v>
      </c>
      <c r="Y187" s="49"/>
      <c r="AB187" s="65"/>
      <c r="AC187" s="62">
        <v>51</v>
      </c>
      <c r="AD187" s="63">
        <v>54.821568626999998</v>
      </c>
      <c r="AE187" s="64">
        <v>-1.3494880950000001</v>
      </c>
      <c r="AF187" s="65">
        <v>9.4879273810000004</v>
      </c>
    </row>
    <row r="188" spans="1:32" x14ac:dyDescent="0.2">
      <c r="A188" s="26" t="s">
        <v>41</v>
      </c>
      <c r="B188" s="49">
        <v>2001</v>
      </c>
      <c r="C188" s="50">
        <v>0.29542483660000002</v>
      </c>
      <c r="F188" s="78">
        <v>85</v>
      </c>
      <c r="G188" s="52">
        <v>136.85811765</v>
      </c>
      <c r="H188" s="53">
        <v>26.187011765000001</v>
      </c>
      <c r="S188" s="110"/>
      <c r="Y188" s="49"/>
      <c r="AB188" s="65"/>
    </row>
    <row r="189" spans="1:32" x14ac:dyDescent="0.2">
      <c r="A189" s="26" t="s">
        <v>41</v>
      </c>
      <c r="B189" s="49">
        <v>2002</v>
      </c>
      <c r="C189" s="50">
        <v>0.44201257859999998</v>
      </c>
      <c r="D189" s="51">
        <v>57</v>
      </c>
      <c r="E189" s="53">
        <v>5487.6140351000004</v>
      </c>
      <c r="F189" s="78">
        <v>79</v>
      </c>
      <c r="G189" s="52">
        <v>242.57949367000001</v>
      </c>
      <c r="H189" s="53">
        <v>29.250189873</v>
      </c>
      <c r="S189" s="110"/>
      <c r="U189" s="60">
        <v>57</v>
      </c>
      <c r="V189" s="60">
        <v>106</v>
      </c>
      <c r="W189" s="61">
        <v>-0.76620253199999999</v>
      </c>
      <c r="X189" s="60">
        <v>10.804898734</v>
      </c>
      <c r="Y189" s="49"/>
      <c r="AB189" s="65"/>
      <c r="AC189" s="62">
        <v>54</v>
      </c>
      <c r="AD189" s="63">
        <v>45.864814815000003</v>
      </c>
      <c r="AE189" s="64">
        <v>-0.70271428599999997</v>
      </c>
      <c r="AF189" s="65">
        <v>8.7504285714000005</v>
      </c>
    </row>
    <row r="190" spans="1:32" x14ac:dyDescent="0.2">
      <c r="A190" s="26" t="s">
        <v>41</v>
      </c>
      <c r="B190" s="49">
        <v>2003</v>
      </c>
      <c r="C190" s="50">
        <v>0.25211009169999998</v>
      </c>
      <c r="F190" s="78">
        <v>60</v>
      </c>
      <c r="G190" s="52">
        <v>189.999</v>
      </c>
      <c r="H190" s="53">
        <v>28.900500000000001</v>
      </c>
      <c r="S190" s="110"/>
      <c r="Y190" s="49"/>
      <c r="AB190" s="65"/>
    </row>
    <row r="191" spans="1:32" x14ac:dyDescent="0.2">
      <c r="A191" s="26" t="s">
        <v>41</v>
      </c>
      <c r="B191" s="49">
        <v>2004</v>
      </c>
      <c r="C191" s="50">
        <v>0.35967213110000001</v>
      </c>
      <c r="D191" s="51">
        <v>55</v>
      </c>
      <c r="E191" s="53">
        <v>6227.2545454999999</v>
      </c>
      <c r="F191" s="78">
        <v>69</v>
      </c>
      <c r="G191" s="52">
        <v>212.06681158999999</v>
      </c>
      <c r="H191" s="53">
        <v>35.546478260999997</v>
      </c>
      <c r="S191" s="110"/>
      <c r="U191" s="60">
        <v>55</v>
      </c>
      <c r="V191" s="60">
        <v>125</v>
      </c>
      <c r="W191" s="61">
        <v>1.0775652174000001</v>
      </c>
      <c r="X191" s="60">
        <v>13.404072464</v>
      </c>
      <c r="Y191" s="49"/>
      <c r="AB191" s="65"/>
      <c r="AC191" s="62">
        <v>53</v>
      </c>
      <c r="AD191" s="63">
        <v>54.971698113000002</v>
      </c>
      <c r="AE191" s="64">
        <v>-2.1119374999999998</v>
      </c>
      <c r="AF191" s="65">
        <v>10.643262500000001</v>
      </c>
    </row>
    <row r="192" spans="1:32" x14ac:dyDescent="0.2">
      <c r="A192" s="26" t="s">
        <v>41</v>
      </c>
      <c r="B192" s="49">
        <v>2005</v>
      </c>
      <c r="C192" s="50">
        <v>1.0912222222000001</v>
      </c>
      <c r="F192" s="78">
        <v>58</v>
      </c>
      <c r="G192" s="52">
        <v>274.94448276000003</v>
      </c>
      <c r="H192" s="53">
        <v>34.739672413999998</v>
      </c>
      <c r="S192" s="110"/>
      <c r="Y192" s="49"/>
      <c r="AB192" s="65"/>
    </row>
    <row r="193" spans="1:28" x14ac:dyDescent="0.2">
      <c r="A193" s="26" t="s">
        <v>41</v>
      </c>
      <c r="B193" s="49">
        <v>2006</v>
      </c>
      <c r="C193" s="50">
        <v>1.1068674699000001</v>
      </c>
      <c r="F193" s="78">
        <v>52</v>
      </c>
      <c r="G193" s="52">
        <v>280.29211537999998</v>
      </c>
      <c r="H193" s="53">
        <v>34.922230769000002</v>
      </c>
      <c r="S193" s="110"/>
      <c r="Y193" s="49"/>
      <c r="AB193" s="65"/>
    </row>
    <row r="194" spans="1:28" x14ac:dyDescent="0.2">
      <c r="A194" s="26" t="s">
        <v>41</v>
      </c>
      <c r="B194" s="49">
        <v>2007</v>
      </c>
      <c r="C194" s="50">
        <v>1.4128282828000001</v>
      </c>
      <c r="F194" s="78">
        <v>64</v>
      </c>
      <c r="G194" s="52">
        <v>213.23656249999999</v>
      </c>
      <c r="H194" s="53">
        <v>34.884281250000001</v>
      </c>
      <c r="S194" s="110"/>
      <c r="Y194" s="49"/>
      <c r="AB194" s="65"/>
    </row>
    <row r="195" spans="1:28" x14ac:dyDescent="0.2">
      <c r="A195" s="26" t="s">
        <v>41</v>
      </c>
      <c r="B195" s="49">
        <v>2008</v>
      </c>
      <c r="C195" s="50">
        <v>1.7253846154000001</v>
      </c>
      <c r="F195" s="78">
        <v>52</v>
      </c>
      <c r="G195" s="52">
        <v>91.208076922999993</v>
      </c>
      <c r="H195" s="53">
        <v>29.122499999999999</v>
      </c>
      <c r="S195" s="110"/>
      <c r="Y195" s="49"/>
      <c r="AB195" s="65"/>
    </row>
    <row r="196" spans="1:28" x14ac:dyDescent="0.2">
      <c r="A196" s="26" t="s">
        <v>41</v>
      </c>
      <c r="B196" s="49">
        <v>2009</v>
      </c>
      <c r="C196" s="50">
        <v>0.64655172409999995</v>
      </c>
      <c r="F196" s="78">
        <v>65</v>
      </c>
      <c r="G196" s="52">
        <v>159.28384614999999</v>
      </c>
      <c r="H196" s="53">
        <v>30.903569230999999</v>
      </c>
      <c r="S196" s="110"/>
      <c r="Y196" s="49"/>
      <c r="AB196" s="65"/>
    </row>
    <row r="197" spans="1:28" x14ac:dyDescent="0.2">
      <c r="A197" s="26" t="s">
        <v>41</v>
      </c>
      <c r="B197" s="49">
        <v>2010</v>
      </c>
      <c r="C197" s="50">
        <v>0.74639344259999996</v>
      </c>
      <c r="F197" s="78">
        <v>52</v>
      </c>
      <c r="G197" s="52">
        <v>128.97230769000001</v>
      </c>
      <c r="H197" s="53">
        <v>28.035038461999999</v>
      </c>
      <c r="S197" s="110"/>
      <c r="Y197" s="49"/>
      <c r="AB197" s="65"/>
    </row>
    <row r="198" spans="1:28" x14ac:dyDescent="0.2">
      <c r="S198" s="110"/>
      <c r="Y198" s="49"/>
      <c r="AB198" s="65"/>
    </row>
    <row r="199" spans="1:28" x14ac:dyDescent="0.2">
      <c r="S199" s="110"/>
      <c r="Y199" s="49"/>
      <c r="AB199" s="65"/>
    </row>
    <row r="200" spans="1:28" x14ac:dyDescent="0.2">
      <c r="S200" s="110"/>
      <c r="Y200" s="49"/>
      <c r="AB200" s="65"/>
    </row>
    <row r="201" spans="1:28" x14ac:dyDescent="0.2">
      <c r="S201" s="110"/>
      <c r="Y201" s="49"/>
      <c r="AB201" s="65"/>
    </row>
    <row r="202" spans="1:28" x14ac:dyDescent="0.2">
      <c r="S202" s="110"/>
      <c r="Y202" s="49"/>
      <c r="AB202" s="65"/>
    </row>
    <row r="203" spans="1:28" x14ac:dyDescent="0.2">
      <c r="S203" s="110"/>
      <c r="Y203" s="49"/>
      <c r="AB203" s="65"/>
    </row>
    <row r="204" spans="1:28" x14ac:dyDescent="0.2">
      <c r="S204" s="110"/>
      <c r="Y204" s="49"/>
      <c r="AB204" s="65"/>
    </row>
    <row r="205" spans="1:28" x14ac:dyDescent="0.2">
      <c r="S205" s="110"/>
      <c r="Y205" s="49"/>
      <c r="AB205" s="65"/>
    </row>
    <row r="206" spans="1:28" x14ac:dyDescent="0.2">
      <c r="S206" s="110"/>
      <c r="Y206" s="49"/>
      <c r="AB206" s="65"/>
    </row>
    <row r="207" spans="1:28" x14ac:dyDescent="0.2">
      <c r="S207" s="110"/>
      <c r="Y207" s="49"/>
      <c r="AB207" s="65"/>
    </row>
    <row r="208" spans="1:28" x14ac:dyDescent="0.2">
      <c r="S208" s="110"/>
      <c r="Y208" s="49"/>
      <c r="AB208" s="65"/>
    </row>
    <row r="209" spans="19:28" x14ac:dyDescent="0.2">
      <c r="S209" s="110"/>
      <c r="Y209" s="49"/>
      <c r="AB209" s="65"/>
    </row>
    <row r="210" spans="19:28" x14ac:dyDescent="0.2">
      <c r="S210" s="110"/>
      <c r="Y210" s="49"/>
      <c r="AB210" s="65"/>
    </row>
    <row r="211" spans="19:28" x14ac:dyDescent="0.2">
      <c r="S211" s="110"/>
      <c r="Y211" s="49"/>
      <c r="AB211" s="65"/>
    </row>
    <row r="212" spans="19:28" x14ac:dyDescent="0.2">
      <c r="S212" s="110"/>
      <c r="Y212" s="49"/>
      <c r="AB212" s="65"/>
    </row>
    <row r="213" spans="19:28" x14ac:dyDescent="0.2">
      <c r="S213" s="110"/>
      <c r="Y213" s="49"/>
      <c r="AB213" s="65"/>
    </row>
    <row r="214" spans="19:28" x14ac:dyDescent="0.2">
      <c r="S214" s="110"/>
      <c r="Y214" s="49"/>
      <c r="AB214" s="65"/>
    </row>
    <row r="215" spans="19:28" x14ac:dyDescent="0.2">
      <c r="S215" s="110"/>
      <c r="Y215" s="49"/>
      <c r="AB215" s="65"/>
    </row>
    <row r="216" spans="19:28" x14ac:dyDescent="0.2">
      <c r="S216" s="110"/>
      <c r="Y216" s="49"/>
      <c r="AB216" s="65"/>
    </row>
    <row r="217" spans="19:28" x14ac:dyDescent="0.2">
      <c r="S217" s="110"/>
      <c r="Y217" s="49"/>
      <c r="AB217" s="65"/>
    </row>
    <row r="218" spans="19:28" x14ac:dyDescent="0.2">
      <c r="S218" s="110"/>
      <c r="Y218" s="49"/>
      <c r="AB218" s="65"/>
    </row>
    <row r="219" spans="19:28" x14ac:dyDescent="0.2">
      <c r="S219" s="110"/>
      <c r="Y219" s="49"/>
      <c r="AB219" s="65"/>
    </row>
    <row r="220" spans="19:28" x14ac:dyDescent="0.2">
      <c r="S220" s="110"/>
      <c r="Y220" s="49"/>
      <c r="AB220" s="65"/>
    </row>
    <row r="221" spans="19:28" x14ac:dyDescent="0.2">
      <c r="S221" s="110"/>
      <c r="Y221" s="49"/>
      <c r="AB221" s="65"/>
    </row>
    <row r="222" spans="19:28" x14ac:dyDescent="0.2">
      <c r="S222" s="110"/>
      <c r="Y222" s="49"/>
      <c r="AB222" s="65"/>
    </row>
    <row r="223" spans="19:28" x14ac:dyDescent="0.2">
      <c r="S223" s="110"/>
      <c r="Y223" s="49"/>
      <c r="AB223" s="65"/>
    </row>
    <row r="224" spans="19:28" x14ac:dyDescent="0.2">
      <c r="S224" s="110"/>
      <c r="Y224" s="49"/>
      <c r="AB224" s="65"/>
    </row>
    <row r="225" spans="19:28" x14ac:dyDescent="0.2">
      <c r="S225" s="110"/>
      <c r="Y225" s="49"/>
      <c r="AB225" s="65"/>
    </row>
    <row r="226" spans="19:28" x14ac:dyDescent="0.2">
      <c r="S226" s="110"/>
      <c r="Y226" s="49"/>
      <c r="AB226" s="65"/>
    </row>
    <row r="227" spans="19:28" x14ac:dyDescent="0.2">
      <c r="S227" s="110"/>
      <c r="Y227" s="49"/>
      <c r="AB227" s="65"/>
    </row>
    <row r="228" spans="19:28" x14ac:dyDescent="0.2">
      <c r="S228" s="110"/>
      <c r="Y228" s="49"/>
      <c r="AB228" s="65"/>
    </row>
    <row r="229" spans="19:28" x14ac:dyDescent="0.2">
      <c r="S229" s="110"/>
      <c r="Y229" s="49"/>
      <c r="AB229" s="65"/>
    </row>
    <row r="230" spans="19:28" x14ac:dyDescent="0.2">
      <c r="S230" s="110"/>
      <c r="Y230" s="49"/>
      <c r="AB230" s="65"/>
    </row>
    <row r="231" spans="19:28" x14ac:dyDescent="0.2">
      <c r="S231" s="110"/>
      <c r="Y231" s="49"/>
      <c r="AB231" s="65"/>
    </row>
    <row r="232" spans="19:28" x14ac:dyDescent="0.2">
      <c r="S232" s="110"/>
      <c r="Y232" s="49"/>
      <c r="AB232" s="65"/>
    </row>
    <row r="233" spans="19:28" x14ac:dyDescent="0.2">
      <c r="S233" s="110"/>
      <c r="Y233" s="49"/>
      <c r="AB233" s="65"/>
    </row>
    <row r="234" spans="19:28" x14ac:dyDescent="0.2">
      <c r="S234" s="110"/>
      <c r="Y234" s="49"/>
      <c r="AB234" s="65"/>
    </row>
    <row r="235" spans="19:28" x14ac:dyDescent="0.2">
      <c r="S235" s="110"/>
      <c r="Y235" s="49"/>
      <c r="AB235" s="65"/>
    </row>
    <row r="236" spans="19:28" x14ac:dyDescent="0.2">
      <c r="S236" s="110"/>
      <c r="Y236" s="49"/>
      <c r="AB236" s="65"/>
    </row>
    <row r="237" spans="19:28" x14ac:dyDescent="0.2">
      <c r="S237" s="110"/>
      <c r="Y237" s="49"/>
      <c r="AB237" s="65"/>
    </row>
    <row r="238" spans="19:28" x14ac:dyDescent="0.2">
      <c r="S238" s="110"/>
      <c r="Y238" s="49"/>
      <c r="AB238" s="65"/>
    </row>
    <row r="239" spans="19:28" x14ac:dyDescent="0.2">
      <c r="S239" s="110"/>
      <c r="Y239" s="49"/>
      <c r="AB239" s="65"/>
    </row>
    <row r="240" spans="19:28" x14ac:dyDescent="0.2">
      <c r="S240" s="110"/>
      <c r="Y240" s="49"/>
      <c r="AB240" s="65"/>
    </row>
    <row r="241" spans="19:28" x14ac:dyDescent="0.2">
      <c r="S241" s="110"/>
      <c r="Y241" s="49"/>
      <c r="AB241" s="65"/>
    </row>
    <row r="242" spans="19:28" x14ac:dyDescent="0.2">
      <c r="S242" s="110"/>
      <c r="Y242" s="49"/>
      <c r="AB242" s="65"/>
    </row>
    <row r="243" spans="19:28" x14ac:dyDescent="0.2">
      <c r="S243" s="110"/>
      <c r="Y243" s="49"/>
      <c r="AB243" s="65"/>
    </row>
    <row r="244" spans="19:28" x14ac:dyDescent="0.2">
      <c r="S244" s="110"/>
      <c r="Y244" s="49"/>
      <c r="AB244" s="65"/>
    </row>
    <row r="245" spans="19:28" x14ac:dyDescent="0.2">
      <c r="S245" s="110"/>
      <c r="Y245" s="49"/>
      <c r="AB245" s="65"/>
    </row>
    <row r="246" spans="19:28" x14ac:dyDescent="0.2">
      <c r="S246" s="110"/>
      <c r="Y246" s="49"/>
      <c r="AB246" s="65"/>
    </row>
    <row r="247" spans="19:28" x14ac:dyDescent="0.2">
      <c r="S247" s="110"/>
      <c r="Y247" s="49"/>
      <c r="AB247" s="65"/>
    </row>
    <row r="248" spans="19:28" x14ac:dyDescent="0.2">
      <c r="S248" s="110"/>
      <c r="Y248" s="49"/>
      <c r="AB248" s="65"/>
    </row>
    <row r="249" spans="19:28" x14ac:dyDescent="0.2">
      <c r="S249" s="110"/>
      <c r="Y249" s="49"/>
      <c r="AB249" s="65"/>
    </row>
    <row r="250" spans="19:28" x14ac:dyDescent="0.2">
      <c r="S250" s="110"/>
      <c r="Y250" s="49"/>
      <c r="AB250" s="65"/>
    </row>
    <row r="251" spans="19:28" x14ac:dyDescent="0.2">
      <c r="S251" s="110"/>
      <c r="Y251" s="49"/>
      <c r="AB251" s="65"/>
    </row>
    <row r="252" spans="19:28" x14ac:dyDescent="0.2">
      <c r="S252" s="110"/>
      <c r="Y252" s="49"/>
      <c r="AB252" s="65"/>
    </row>
    <row r="253" spans="19:28" x14ac:dyDescent="0.2">
      <c r="S253" s="110"/>
      <c r="Y253" s="49"/>
      <c r="AB253" s="65"/>
    </row>
    <row r="254" spans="19:28" x14ac:dyDescent="0.2">
      <c r="S254" s="110"/>
      <c r="Y254" s="49"/>
      <c r="AB254" s="65"/>
    </row>
    <row r="255" spans="19:28" x14ac:dyDescent="0.2">
      <c r="S255" s="110"/>
      <c r="Y255" s="49"/>
      <c r="AB255" s="65"/>
    </row>
    <row r="256" spans="19:28" x14ac:dyDescent="0.2">
      <c r="S256" s="110"/>
      <c r="Y256" s="49"/>
      <c r="AB256" s="65"/>
    </row>
    <row r="257" spans="19:28" x14ac:dyDescent="0.2">
      <c r="S257" s="110"/>
      <c r="Y257" s="49"/>
      <c r="AB257" s="65"/>
    </row>
    <row r="258" spans="19:28" x14ac:dyDescent="0.2">
      <c r="S258" s="110"/>
      <c r="Y258" s="49"/>
      <c r="AB258" s="65"/>
    </row>
    <row r="259" spans="19:28" x14ac:dyDescent="0.2">
      <c r="S259" s="110"/>
      <c r="Y259" s="49"/>
      <c r="AB259" s="65"/>
    </row>
    <row r="260" spans="19:28" x14ac:dyDescent="0.2">
      <c r="S260" s="110"/>
      <c r="Y260" s="49"/>
      <c r="AB260" s="65"/>
    </row>
    <row r="261" spans="19:28" x14ac:dyDescent="0.2">
      <c r="S261" s="110"/>
      <c r="Y261" s="49"/>
      <c r="AB261" s="65"/>
    </row>
    <row r="262" spans="19:28" x14ac:dyDescent="0.2">
      <c r="S262" s="110"/>
      <c r="Y262" s="49"/>
      <c r="AB262" s="65"/>
    </row>
    <row r="263" spans="19:28" x14ac:dyDescent="0.2">
      <c r="S263" s="110"/>
      <c r="Y263" s="49"/>
      <c r="AB263" s="65"/>
    </row>
    <row r="264" spans="19:28" x14ac:dyDescent="0.2">
      <c r="S264" s="110"/>
      <c r="Y264" s="49"/>
      <c r="AB264" s="65"/>
    </row>
    <row r="265" spans="19:28" x14ac:dyDescent="0.2">
      <c r="S265" s="110"/>
      <c r="Y265" s="49"/>
      <c r="AB265" s="65"/>
    </row>
    <row r="266" spans="19:28" x14ac:dyDescent="0.2">
      <c r="S266" s="110"/>
      <c r="Y266" s="49"/>
      <c r="AB266" s="65"/>
    </row>
    <row r="267" spans="19:28" x14ac:dyDescent="0.2">
      <c r="S267" s="110"/>
      <c r="Y267" s="49"/>
      <c r="AB267" s="65"/>
    </row>
    <row r="268" spans="19:28" x14ac:dyDescent="0.2">
      <c r="S268" s="110"/>
      <c r="Y268" s="49"/>
      <c r="AB268" s="65"/>
    </row>
    <row r="269" spans="19:28" x14ac:dyDescent="0.2">
      <c r="S269" s="110"/>
      <c r="Y269" s="49"/>
      <c r="AB269" s="65"/>
    </row>
    <row r="270" spans="19:28" x14ac:dyDescent="0.2">
      <c r="S270" s="110"/>
      <c r="Y270" s="49"/>
      <c r="AB270" s="65"/>
    </row>
    <row r="271" spans="19:28" x14ac:dyDescent="0.2">
      <c r="S271" s="110"/>
      <c r="Y271" s="49"/>
      <c r="AB271" s="65"/>
    </row>
    <row r="272" spans="19:28" x14ac:dyDescent="0.2">
      <c r="S272" s="110"/>
      <c r="Y272" s="49"/>
      <c r="AB272" s="65"/>
    </row>
    <row r="273" spans="19:28" x14ac:dyDescent="0.2">
      <c r="S273" s="110"/>
      <c r="Y273" s="49"/>
      <c r="AB273" s="65"/>
    </row>
    <row r="274" spans="19:28" x14ac:dyDescent="0.2">
      <c r="S274" s="110"/>
      <c r="Y274" s="49"/>
      <c r="AB274" s="65"/>
    </row>
    <row r="275" spans="19:28" x14ac:dyDescent="0.2">
      <c r="S275" s="110"/>
      <c r="Y275" s="49"/>
      <c r="AB275" s="65"/>
    </row>
    <row r="276" spans="19:28" x14ac:dyDescent="0.2">
      <c r="S276" s="110"/>
      <c r="Y276" s="49"/>
      <c r="AB276" s="65"/>
    </row>
    <row r="277" spans="19:28" x14ac:dyDescent="0.2">
      <c r="S277" s="110"/>
      <c r="Y277" s="49"/>
      <c r="AB277" s="65"/>
    </row>
    <row r="278" spans="19:28" x14ac:dyDescent="0.2">
      <c r="S278" s="110"/>
      <c r="Y278" s="49"/>
      <c r="AB278" s="65"/>
    </row>
    <row r="279" spans="19:28" x14ac:dyDescent="0.2">
      <c r="S279" s="110"/>
      <c r="Y279" s="49"/>
      <c r="AB279" s="65"/>
    </row>
    <row r="280" spans="19:28" x14ac:dyDescent="0.2">
      <c r="S280" s="110"/>
      <c r="Y280" s="49"/>
      <c r="AB280" s="65"/>
    </row>
    <row r="281" spans="19:28" x14ac:dyDescent="0.2">
      <c r="S281" s="110"/>
      <c r="Y281" s="49"/>
      <c r="AB281" s="65"/>
    </row>
    <row r="282" spans="19:28" x14ac:dyDescent="0.2">
      <c r="S282" s="110"/>
      <c r="Y282" s="49"/>
      <c r="AB282" s="65"/>
    </row>
    <row r="283" spans="19:28" x14ac:dyDescent="0.2">
      <c r="S283" s="110"/>
      <c r="Y283" s="49"/>
      <c r="AB283" s="65"/>
    </row>
    <row r="284" spans="19:28" x14ac:dyDescent="0.2">
      <c r="S284" s="110"/>
      <c r="Y284" s="49"/>
      <c r="AB284" s="65"/>
    </row>
    <row r="285" spans="19:28" x14ac:dyDescent="0.2">
      <c r="S285" s="110"/>
      <c r="Y285" s="49"/>
      <c r="AB285" s="65"/>
    </row>
    <row r="286" spans="19:28" x14ac:dyDescent="0.2">
      <c r="S286" s="110"/>
      <c r="Y286" s="49"/>
      <c r="AB286" s="65"/>
    </row>
    <row r="287" spans="19:28" x14ac:dyDescent="0.2">
      <c r="S287" s="110"/>
      <c r="Y287" s="49"/>
      <c r="AB287" s="65"/>
    </row>
    <row r="288" spans="19:28" x14ac:dyDescent="0.2">
      <c r="S288" s="110"/>
      <c r="Y288" s="49"/>
      <c r="AB288" s="65"/>
    </row>
    <row r="289" spans="19:28" x14ac:dyDescent="0.2">
      <c r="S289" s="110"/>
      <c r="Y289" s="49"/>
      <c r="AB289" s="65"/>
    </row>
    <row r="290" spans="19:28" x14ac:dyDescent="0.2">
      <c r="S290" s="110"/>
      <c r="Y290" s="49"/>
      <c r="AB290" s="65"/>
    </row>
    <row r="291" spans="19:28" x14ac:dyDescent="0.2">
      <c r="S291" s="110"/>
      <c r="Y291" s="49"/>
      <c r="AB291" s="65"/>
    </row>
    <row r="292" spans="19:28" x14ac:dyDescent="0.2">
      <c r="S292" s="110"/>
      <c r="Y292" s="49"/>
      <c r="AB292" s="65"/>
    </row>
    <row r="293" spans="19:28" x14ac:dyDescent="0.2">
      <c r="S293" s="110"/>
      <c r="Y293" s="49"/>
      <c r="AB293" s="65"/>
    </row>
    <row r="294" spans="19:28" x14ac:dyDescent="0.2">
      <c r="S294" s="110"/>
      <c r="Y294" s="49"/>
      <c r="AB294" s="65"/>
    </row>
    <row r="295" spans="19:28" x14ac:dyDescent="0.2">
      <c r="S295" s="110"/>
      <c r="Y295" s="49"/>
      <c r="AB295" s="65"/>
    </row>
    <row r="296" spans="19:28" x14ac:dyDescent="0.2">
      <c r="S296" s="110"/>
      <c r="Y296" s="49"/>
      <c r="AB296" s="65"/>
    </row>
    <row r="297" spans="19:28" x14ac:dyDescent="0.2">
      <c r="S297" s="110"/>
      <c r="Y297" s="49"/>
      <c r="AB297" s="65"/>
    </row>
    <row r="298" spans="19:28" x14ac:dyDescent="0.2">
      <c r="S298" s="110"/>
      <c r="Y298" s="49"/>
      <c r="AB298" s="65"/>
    </row>
    <row r="299" spans="19:28" x14ac:dyDescent="0.2">
      <c r="S299" s="110"/>
      <c r="Y299" s="49"/>
      <c r="AB299" s="65"/>
    </row>
    <row r="300" spans="19:28" x14ac:dyDescent="0.2">
      <c r="S300" s="110"/>
      <c r="Y300" s="49"/>
      <c r="AB300" s="65"/>
    </row>
    <row r="301" spans="19:28" x14ac:dyDescent="0.2">
      <c r="S301" s="110"/>
      <c r="Y301" s="49"/>
      <c r="AB301" s="65"/>
    </row>
    <row r="302" spans="19:28" x14ac:dyDescent="0.2">
      <c r="S302" s="110"/>
      <c r="Y302" s="49"/>
      <c r="AB302" s="65"/>
    </row>
    <row r="303" spans="19:28" x14ac:dyDescent="0.2">
      <c r="S303" s="110"/>
      <c r="Y303" s="49"/>
      <c r="AB303" s="65"/>
    </row>
    <row r="304" spans="19:28" x14ac:dyDescent="0.2">
      <c r="S304" s="110"/>
      <c r="Y304" s="49"/>
      <c r="AB304" s="65"/>
    </row>
    <row r="305" spans="19:28" x14ac:dyDescent="0.2">
      <c r="S305" s="110"/>
      <c r="Y305" s="49"/>
      <c r="AB305" s="65"/>
    </row>
    <row r="306" spans="19:28" x14ac:dyDescent="0.2">
      <c r="S306" s="110"/>
      <c r="Y306" s="49"/>
      <c r="AB306" s="65"/>
    </row>
    <row r="307" spans="19:28" x14ac:dyDescent="0.2">
      <c r="S307" s="110"/>
      <c r="Y307" s="49"/>
      <c r="AB307" s="65"/>
    </row>
    <row r="308" spans="19:28" x14ac:dyDescent="0.2">
      <c r="S308" s="110"/>
      <c r="Y308" s="49"/>
      <c r="AB308" s="65"/>
    </row>
    <row r="309" spans="19:28" x14ac:dyDescent="0.2">
      <c r="S309" s="110"/>
      <c r="Y309" s="49"/>
      <c r="AB309" s="65"/>
    </row>
    <row r="310" spans="19:28" x14ac:dyDescent="0.2">
      <c r="S310" s="110"/>
      <c r="Y310" s="49"/>
      <c r="AB310" s="65"/>
    </row>
    <row r="311" spans="19:28" x14ac:dyDescent="0.2">
      <c r="S311" s="110"/>
      <c r="Y311" s="49"/>
      <c r="AB311" s="65"/>
    </row>
    <row r="312" spans="19:28" x14ac:dyDescent="0.2">
      <c r="S312" s="110"/>
      <c r="Y312" s="49"/>
      <c r="AB312" s="65"/>
    </row>
    <row r="313" spans="19:28" x14ac:dyDescent="0.2">
      <c r="S313" s="110"/>
      <c r="Y313" s="49"/>
      <c r="AB313" s="65"/>
    </row>
    <row r="314" spans="19:28" x14ac:dyDescent="0.2">
      <c r="S314" s="110"/>
      <c r="Y314" s="49"/>
      <c r="AB314" s="65"/>
    </row>
    <row r="315" spans="19:28" x14ac:dyDescent="0.2">
      <c r="S315" s="110"/>
      <c r="Y315" s="49"/>
      <c r="AB315" s="65"/>
    </row>
    <row r="316" spans="19:28" x14ac:dyDescent="0.2">
      <c r="S316" s="110"/>
      <c r="Y316" s="49"/>
      <c r="AB316" s="65"/>
    </row>
    <row r="317" spans="19:28" x14ac:dyDescent="0.2">
      <c r="S317" s="110"/>
      <c r="Y317" s="49"/>
      <c r="AB317" s="65"/>
    </row>
    <row r="318" spans="19:28" x14ac:dyDescent="0.2">
      <c r="S318" s="110"/>
      <c r="Y318" s="49"/>
      <c r="AB318" s="65"/>
    </row>
    <row r="319" spans="19:28" x14ac:dyDescent="0.2">
      <c r="S319" s="110"/>
      <c r="Y319" s="49"/>
      <c r="AB319" s="65"/>
    </row>
    <row r="320" spans="19:28" x14ac:dyDescent="0.2">
      <c r="S320" s="110"/>
      <c r="Y320" s="49"/>
      <c r="AB320" s="65"/>
    </row>
    <row r="321" spans="19:28" x14ac:dyDescent="0.2">
      <c r="S321" s="110"/>
      <c r="Y321" s="49"/>
      <c r="AB321" s="65"/>
    </row>
    <row r="322" spans="19:28" x14ac:dyDescent="0.2">
      <c r="S322" s="110"/>
      <c r="Y322" s="49"/>
      <c r="AB322" s="65"/>
    </row>
    <row r="323" spans="19:28" x14ac:dyDescent="0.2">
      <c r="S323" s="110"/>
      <c r="Y323" s="49"/>
      <c r="AB323" s="65"/>
    </row>
    <row r="324" spans="19:28" x14ac:dyDescent="0.2">
      <c r="S324" s="110"/>
      <c r="Y324" s="49"/>
      <c r="AB324" s="65"/>
    </row>
    <row r="325" spans="19:28" x14ac:dyDescent="0.2">
      <c r="S325" s="110"/>
      <c r="Y325" s="49"/>
      <c r="AB325" s="65"/>
    </row>
    <row r="326" spans="19:28" x14ac:dyDescent="0.2">
      <c r="S326" s="110"/>
      <c r="Y326" s="49"/>
      <c r="AB326" s="65"/>
    </row>
    <row r="327" spans="19:28" x14ac:dyDescent="0.2">
      <c r="S327" s="110"/>
      <c r="Y327" s="49"/>
      <c r="AB327" s="65"/>
    </row>
    <row r="328" spans="19:28" x14ac:dyDescent="0.2">
      <c r="S328" s="110"/>
      <c r="Y328" s="49"/>
      <c r="AB328" s="65"/>
    </row>
    <row r="329" spans="19:28" x14ac:dyDescent="0.2">
      <c r="S329" s="110"/>
      <c r="Y329" s="49"/>
      <c r="AB329" s="65"/>
    </row>
    <row r="330" spans="19:28" x14ac:dyDescent="0.2">
      <c r="S330" s="110"/>
      <c r="Y330" s="49"/>
      <c r="AB330" s="65"/>
    </row>
    <row r="331" spans="19:28" x14ac:dyDescent="0.2">
      <c r="S331" s="110"/>
      <c r="Y331" s="49"/>
      <c r="AB331" s="65"/>
    </row>
    <row r="332" spans="19:28" x14ac:dyDescent="0.2">
      <c r="S332" s="110"/>
      <c r="Y332" s="49"/>
      <c r="AB332" s="65"/>
    </row>
    <row r="333" spans="19:28" x14ac:dyDescent="0.2">
      <c r="S333" s="110"/>
      <c r="Y333" s="49"/>
      <c r="AB333" s="65"/>
    </row>
    <row r="334" spans="19:28" x14ac:dyDescent="0.2">
      <c r="S334" s="110"/>
      <c r="Y334" s="49"/>
      <c r="AB334" s="65"/>
    </row>
    <row r="335" spans="19:28" x14ac:dyDescent="0.2">
      <c r="S335" s="110"/>
      <c r="Y335" s="49"/>
      <c r="AB335" s="65"/>
    </row>
    <row r="336" spans="19:28" x14ac:dyDescent="0.2">
      <c r="S336" s="110"/>
      <c r="Y336" s="49"/>
      <c r="AB336" s="65"/>
    </row>
    <row r="337" spans="19:28" x14ac:dyDescent="0.2">
      <c r="S337" s="110"/>
      <c r="Y337" s="49"/>
      <c r="AB337" s="65"/>
    </row>
    <row r="338" spans="19:28" x14ac:dyDescent="0.2">
      <c r="S338" s="110"/>
      <c r="Y338" s="49"/>
      <c r="AB338" s="65"/>
    </row>
    <row r="339" spans="19:28" x14ac:dyDescent="0.2">
      <c r="S339" s="110"/>
      <c r="Y339" s="49"/>
      <c r="AB339" s="65"/>
    </row>
    <row r="340" spans="19:28" x14ac:dyDescent="0.2">
      <c r="S340" s="110"/>
      <c r="Y340" s="49"/>
      <c r="AB340" s="65"/>
    </row>
    <row r="341" spans="19:28" x14ac:dyDescent="0.2">
      <c r="S341" s="110"/>
      <c r="Y341" s="49"/>
      <c r="AB341" s="65"/>
    </row>
    <row r="342" spans="19:28" x14ac:dyDescent="0.2">
      <c r="S342" s="110"/>
      <c r="Y342" s="49"/>
      <c r="AB342" s="65"/>
    </row>
    <row r="343" spans="19:28" x14ac:dyDescent="0.2">
      <c r="S343" s="110"/>
      <c r="Y343" s="49"/>
      <c r="AB343" s="65"/>
    </row>
    <row r="344" spans="19:28" x14ac:dyDescent="0.2">
      <c r="S344" s="110"/>
      <c r="Y344" s="49"/>
      <c r="AB344" s="65"/>
    </row>
    <row r="345" spans="19:28" x14ac:dyDescent="0.2">
      <c r="S345" s="110"/>
      <c r="Y345" s="49"/>
      <c r="AB345" s="65"/>
    </row>
    <row r="346" spans="19:28" x14ac:dyDescent="0.2">
      <c r="S346" s="110"/>
      <c r="Y346" s="49"/>
      <c r="AB346" s="65"/>
    </row>
    <row r="347" spans="19:28" x14ac:dyDescent="0.2">
      <c r="S347" s="110"/>
      <c r="Y347" s="49"/>
      <c r="AB347" s="65"/>
    </row>
    <row r="348" spans="19:28" x14ac:dyDescent="0.2">
      <c r="S348" s="110"/>
      <c r="Y348" s="49"/>
      <c r="AB348" s="65"/>
    </row>
    <row r="349" spans="19:28" x14ac:dyDescent="0.2">
      <c r="S349" s="110"/>
      <c r="Y349" s="49"/>
      <c r="AB349" s="65"/>
    </row>
    <row r="350" spans="19:28" x14ac:dyDescent="0.2">
      <c r="S350" s="110"/>
      <c r="Y350" s="49"/>
      <c r="AB350" s="65"/>
    </row>
    <row r="351" spans="19:28" x14ac:dyDescent="0.2">
      <c r="S351" s="110"/>
      <c r="Y351" s="49"/>
      <c r="AB351" s="65"/>
    </row>
    <row r="352" spans="19:28" x14ac:dyDescent="0.2">
      <c r="S352" s="110"/>
      <c r="Y352" s="49"/>
      <c r="AB352" s="65"/>
    </row>
    <row r="353" spans="19:28" x14ac:dyDescent="0.2">
      <c r="S353" s="110"/>
      <c r="Y353" s="49"/>
      <c r="AB353" s="65"/>
    </row>
    <row r="354" spans="19:28" x14ac:dyDescent="0.2">
      <c r="S354" s="110"/>
      <c r="Y354" s="49"/>
      <c r="AB354" s="65"/>
    </row>
    <row r="355" spans="19:28" x14ac:dyDescent="0.2">
      <c r="S355" s="110"/>
      <c r="Y355" s="49"/>
      <c r="AB355" s="65"/>
    </row>
    <row r="356" spans="19:28" x14ac:dyDescent="0.2">
      <c r="S356" s="110"/>
      <c r="Y356" s="49"/>
      <c r="AB356" s="65"/>
    </row>
    <row r="357" spans="19:28" x14ac:dyDescent="0.2">
      <c r="S357" s="110"/>
    </row>
    <row r="358" spans="19:28" x14ac:dyDescent="0.2">
      <c r="S358" s="110"/>
    </row>
    <row r="359" spans="19:28" x14ac:dyDescent="0.2">
      <c r="S359" s="110"/>
    </row>
    <row r="360" spans="19:28" x14ac:dyDescent="0.2">
      <c r="S360" s="110"/>
    </row>
    <row r="361" spans="19:28" x14ac:dyDescent="0.2">
      <c r="S361" s="110"/>
    </row>
    <row r="362" spans="19:28" x14ac:dyDescent="0.2">
      <c r="S362" s="110"/>
    </row>
    <row r="363" spans="19:28" x14ac:dyDescent="0.2">
      <c r="S363" s="110"/>
    </row>
    <row r="364" spans="19:28" x14ac:dyDescent="0.2">
      <c r="S364" s="110"/>
    </row>
    <row r="365" spans="19:28" x14ac:dyDescent="0.2">
      <c r="S365" s="110"/>
    </row>
    <row r="366" spans="19:28" x14ac:dyDescent="0.2">
      <c r="S366" s="110"/>
    </row>
    <row r="367" spans="19:28" x14ac:dyDescent="0.2">
      <c r="S367" s="110"/>
    </row>
    <row r="368" spans="19:28" x14ac:dyDescent="0.2">
      <c r="S368" s="110"/>
    </row>
    <row r="369" spans="19:19" x14ac:dyDescent="0.2">
      <c r="S369" s="110"/>
    </row>
    <row r="370" spans="19:19" x14ac:dyDescent="0.2">
      <c r="S370" s="110"/>
    </row>
    <row r="371" spans="19:19" x14ac:dyDescent="0.2">
      <c r="S371" s="110"/>
    </row>
    <row r="372" spans="19:19" x14ac:dyDescent="0.2">
      <c r="S372" s="110"/>
    </row>
    <row r="373" spans="19:19" x14ac:dyDescent="0.2">
      <c r="S373" s="110"/>
    </row>
    <row r="374" spans="19:19" x14ac:dyDescent="0.2">
      <c r="S374" s="110"/>
    </row>
    <row r="375" spans="19:19" x14ac:dyDescent="0.2">
      <c r="S375" s="110"/>
    </row>
    <row r="376" spans="19:19" x14ac:dyDescent="0.2">
      <c r="S376" s="110"/>
    </row>
    <row r="377" spans="19:19" x14ac:dyDescent="0.2">
      <c r="S377" s="110"/>
    </row>
    <row r="378" spans="19:19" x14ac:dyDescent="0.2">
      <c r="S378" s="110"/>
    </row>
    <row r="379" spans="19:19" x14ac:dyDescent="0.2">
      <c r="S379" s="110"/>
    </row>
  </sheetData>
  <sheetProtection password="91E6" sheet="1" objects="1" scenarios="1" autoFilter="0" pivotTables="0"/>
  <autoFilter ref="A10:AF189"/>
  <mergeCells count="7">
    <mergeCell ref="Y9:AB9"/>
    <mergeCell ref="M9:P9"/>
    <mergeCell ref="D9:H9"/>
    <mergeCell ref="I9:L9"/>
    <mergeCell ref="AC9:AF9"/>
    <mergeCell ref="U9:X9"/>
    <mergeCell ref="Q9:T9"/>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B34" sqref="B34"/>
    </sheetView>
  </sheetViews>
  <sheetFormatPr baseColWidth="10" defaultRowHeight="12.75" x14ac:dyDescent="0.2"/>
  <cols>
    <col min="1" max="1" width="41" customWidth="1"/>
    <col min="2" max="9" width="12" customWidth="1"/>
    <col min="10" max="10" width="12" bestFit="1" customWidth="1"/>
  </cols>
  <sheetData>
    <row r="1" spans="1:9" x14ac:dyDescent="0.2">
      <c r="A1" s="4" t="s">
        <v>84</v>
      </c>
      <c r="B1" s="4" t="s">
        <v>0</v>
      </c>
      <c r="C1" s="2"/>
      <c r="D1" s="2"/>
      <c r="E1" s="2"/>
      <c r="F1" s="2"/>
      <c r="G1" s="2"/>
      <c r="H1" s="2"/>
      <c r="I1" s="3"/>
    </row>
    <row r="2" spans="1:9" x14ac:dyDescent="0.2">
      <c r="A2" s="4" t="s">
        <v>62</v>
      </c>
      <c r="B2" s="1" t="s">
        <v>41</v>
      </c>
      <c r="C2" s="9" t="s">
        <v>2</v>
      </c>
      <c r="D2" s="9" t="s">
        <v>37</v>
      </c>
      <c r="E2" s="9" t="s">
        <v>38</v>
      </c>
      <c r="F2" s="9" t="s">
        <v>3</v>
      </c>
      <c r="G2" s="9" t="s">
        <v>40</v>
      </c>
      <c r="H2" s="9" t="s">
        <v>39</v>
      </c>
      <c r="I2" s="5" t="s">
        <v>20</v>
      </c>
    </row>
    <row r="3" spans="1:9" x14ac:dyDescent="0.2">
      <c r="A3" s="1">
        <v>1987</v>
      </c>
      <c r="B3" s="10"/>
      <c r="C3" s="11">
        <v>5206.7241378999997</v>
      </c>
      <c r="D3" s="11">
        <v>3930.9351852</v>
      </c>
      <c r="E3" s="11"/>
      <c r="F3" s="11">
        <v>3827.1253012000002</v>
      </c>
      <c r="G3" s="11"/>
      <c r="H3" s="11">
        <v>3291.1849314999999</v>
      </c>
      <c r="I3" s="7">
        <v>4063.9923889500001</v>
      </c>
    </row>
    <row r="4" spans="1:9" x14ac:dyDescent="0.2">
      <c r="A4" s="86">
        <v>1988</v>
      </c>
      <c r="B4" s="12"/>
      <c r="C4" s="13">
        <v>5396.1405895999997</v>
      </c>
      <c r="D4" s="13">
        <v>4203.2772277000004</v>
      </c>
      <c r="E4" s="13">
        <v>3838.6166667000002</v>
      </c>
      <c r="F4" s="13">
        <v>3939.5613681999998</v>
      </c>
      <c r="G4" s="13"/>
      <c r="H4" s="13">
        <v>3130.5423728999999</v>
      </c>
      <c r="I4" s="8">
        <v>4101.6276450200003</v>
      </c>
    </row>
    <row r="5" spans="1:9" x14ac:dyDescent="0.2">
      <c r="A5" s="86">
        <v>1989</v>
      </c>
      <c r="B5" s="12">
        <v>4800.4838710000004</v>
      </c>
      <c r="C5" s="13">
        <v>5386.6688265000003</v>
      </c>
      <c r="D5" s="13">
        <v>4182.6635944999998</v>
      </c>
      <c r="E5" s="13"/>
      <c r="F5" s="13">
        <v>4110.3778801999997</v>
      </c>
      <c r="G5" s="13"/>
      <c r="H5" s="13">
        <v>3246.7301587000002</v>
      </c>
      <c r="I5" s="8">
        <v>4345.3848661800002</v>
      </c>
    </row>
    <row r="6" spans="1:9" x14ac:dyDescent="0.2">
      <c r="A6" s="86">
        <v>1990</v>
      </c>
      <c r="B6" s="12">
        <v>5232.5185185</v>
      </c>
      <c r="C6" s="13">
        <v>5618.8760479000002</v>
      </c>
      <c r="D6" s="13">
        <v>4220.3937824000004</v>
      </c>
      <c r="E6" s="13">
        <v>4331.4927535999996</v>
      </c>
      <c r="F6" s="13">
        <v>4182.6035911999998</v>
      </c>
      <c r="G6" s="13"/>
      <c r="H6" s="13">
        <v>3522.76</v>
      </c>
      <c r="I6" s="8">
        <v>4518.1074489333332</v>
      </c>
    </row>
    <row r="7" spans="1:9" x14ac:dyDescent="0.2">
      <c r="A7" s="86">
        <v>1991</v>
      </c>
      <c r="B7" s="12">
        <v>5030.2461537999998</v>
      </c>
      <c r="C7" s="13">
        <v>5542.5969474000003</v>
      </c>
      <c r="D7" s="13">
        <v>4103.6303630000002</v>
      </c>
      <c r="E7" s="13">
        <v>4315.2650602000003</v>
      </c>
      <c r="F7" s="13">
        <v>4328.5915842000004</v>
      </c>
      <c r="G7" s="13"/>
      <c r="H7" s="13">
        <v>3730.76</v>
      </c>
      <c r="I7" s="8">
        <v>4508.5150180999999</v>
      </c>
    </row>
    <row r="8" spans="1:9" x14ac:dyDescent="0.2">
      <c r="A8" s="86">
        <v>1992</v>
      </c>
      <c r="B8" s="12">
        <v>5186.7777778</v>
      </c>
      <c r="C8" s="13">
        <v>5708.8513578000002</v>
      </c>
      <c r="D8" s="13">
        <v>4334.2743902000002</v>
      </c>
      <c r="E8" s="13">
        <v>4746.6956522</v>
      </c>
      <c r="F8" s="13">
        <v>4346.8335078999999</v>
      </c>
      <c r="G8" s="13"/>
      <c r="H8" s="13">
        <v>3713.4276730000001</v>
      </c>
      <c r="I8" s="8">
        <v>4672.8100598166666</v>
      </c>
    </row>
    <row r="9" spans="1:9" x14ac:dyDescent="0.2">
      <c r="A9" s="86">
        <v>1993</v>
      </c>
      <c r="B9" s="12">
        <v>5005.1573034000003</v>
      </c>
      <c r="C9" s="13">
        <v>5792.2378723000002</v>
      </c>
      <c r="D9" s="13">
        <v>4472.5140449</v>
      </c>
      <c r="E9" s="13">
        <v>5012.3224299000003</v>
      </c>
      <c r="F9" s="13">
        <v>4305.3807017999998</v>
      </c>
      <c r="G9" s="13"/>
      <c r="H9" s="13">
        <v>3333.6725664000001</v>
      </c>
      <c r="I9" s="8">
        <v>4653.5474864500002</v>
      </c>
    </row>
    <row r="10" spans="1:9" x14ac:dyDescent="0.2">
      <c r="A10" s="86">
        <v>1994</v>
      </c>
      <c r="B10" s="12">
        <v>5199.2947367999996</v>
      </c>
      <c r="C10" s="13">
        <v>5923.4873203999996</v>
      </c>
      <c r="D10" s="13">
        <v>4463.3127572000003</v>
      </c>
      <c r="E10" s="13">
        <v>4974.6936415999999</v>
      </c>
      <c r="F10" s="13">
        <v>4316.8166277999999</v>
      </c>
      <c r="G10" s="13"/>
      <c r="H10" s="13">
        <v>3999.7386363999999</v>
      </c>
      <c r="I10" s="8">
        <v>4812.8906200333331</v>
      </c>
    </row>
    <row r="11" spans="1:9" x14ac:dyDescent="0.2">
      <c r="A11" s="86">
        <v>1995</v>
      </c>
      <c r="B11" s="12">
        <v>5283.5735293999996</v>
      </c>
      <c r="C11" s="13">
        <v>6100.6186938000001</v>
      </c>
      <c r="D11" s="13">
        <v>4658.5657142999999</v>
      </c>
      <c r="E11" s="13">
        <v>5099.3481013000001</v>
      </c>
      <c r="F11" s="13">
        <v>4588.8655126000003</v>
      </c>
      <c r="G11" s="13"/>
      <c r="H11" s="13">
        <v>4682.6081081000002</v>
      </c>
      <c r="I11" s="8">
        <v>5068.9299432500002</v>
      </c>
    </row>
    <row r="12" spans="1:9" x14ac:dyDescent="0.2">
      <c r="A12" s="86">
        <v>1996</v>
      </c>
      <c r="B12" s="12">
        <v>5278.5339806000002</v>
      </c>
      <c r="C12" s="13">
        <v>6260.2770989000001</v>
      </c>
      <c r="D12" s="13">
        <v>4503.9900551999999</v>
      </c>
      <c r="E12" s="13">
        <v>5202.0301724000001</v>
      </c>
      <c r="F12" s="13">
        <v>4681.4421808999996</v>
      </c>
      <c r="G12" s="13"/>
      <c r="H12" s="13">
        <v>4655.7979797999997</v>
      </c>
      <c r="I12" s="8">
        <v>5097.0119113000001</v>
      </c>
    </row>
    <row r="13" spans="1:9" x14ac:dyDescent="0.2">
      <c r="A13" s="86">
        <v>1997</v>
      </c>
      <c r="B13" s="12">
        <v>5412.1627907000002</v>
      </c>
      <c r="C13" s="13">
        <v>6274.4194251999998</v>
      </c>
      <c r="D13" s="13">
        <v>4633.2149343999999</v>
      </c>
      <c r="E13" s="13">
        <v>5256.0324074</v>
      </c>
      <c r="F13" s="13">
        <v>4659.5280962999996</v>
      </c>
      <c r="G13" s="13"/>
      <c r="H13" s="13">
        <v>4359.1882353000001</v>
      </c>
      <c r="I13" s="8">
        <v>5099.0909815500008</v>
      </c>
    </row>
    <row r="14" spans="1:9" x14ac:dyDescent="0.2">
      <c r="A14" s="86">
        <v>1998</v>
      </c>
      <c r="B14" s="12">
        <v>5633.8024691000001</v>
      </c>
      <c r="C14" s="13">
        <v>6322.7745968999998</v>
      </c>
      <c r="D14" s="13">
        <v>4579.4788494000004</v>
      </c>
      <c r="E14" s="13">
        <v>5135.4592275000005</v>
      </c>
      <c r="F14" s="13">
        <v>4751.7238690000004</v>
      </c>
      <c r="G14" s="13"/>
      <c r="H14" s="13">
        <v>4581.3858268000004</v>
      </c>
      <c r="I14" s="8">
        <v>5167.4374731166672</v>
      </c>
    </row>
    <row r="15" spans="1:9" x14ac:dyDescent="0.2">
      <c r="A15" s="86">
        <v>1999</v>
      </c>
      <c r="B15" s="12">
        <v>6133.5294118000002</v>
      </c>
      <c r="C15" s="13">
        <v>6378.2249773000003</v>
      </c>
      <c r="D15" s="13">
        <v>4688.882055</v>
      </c>
      <c r="E15" s="13">
        <v>5093.1549296000003</v>
      </c>
      <c r="F15" s="13">
        <v>4730.7655848000004</v>
      </c>
      <c r="G15" s="13"/>
      <c r="H15" s="13">
        <v>4899.2288135999997</v>
      </c>
      <c r="I15" s="8">
        <v>5320.6309620166667</v>
      </c>
    </row>
    <row r="16" spans="1:9" x14ac:dyDescent="0.2">
      <c r="A16" s="86">
        <v>2000</v>
      </c>
      <c r="B16" s="12">
        <v>6345.2115384999997</v>
      </c>
      <c r="C16" s="13">
        <v>6435.4192669000004</v>
      </c>
      <c r="D16" s="13">
        <v>4782.8942512000003</v>
      </c>
      <c r="E16" s="13">
        <v>5143.7316294000002</v>
      </c>
      <c r="F16" s="13">
        <v>4892.6781609</v>
      </c>
      <c r="G16" s="13">
        <v>4391.2203390000004</v>
      </c>
      <c r="H16" s="13">
        <v>4667.1304348000003</v>
      </c>
      <c r="I16" s="8">
        <v>5236.8979458142858</v>
      </c>
    </row>
    <row r="17" spans="1:9" x14ac:dyDescent="0.2">
      <c r="A17" s="86">
        <v>2001</v>
      </c>
      <c r="B17" s="12"/>
      <c r="C17" s="13">
        <v>6452.6290421000003</v>
      </c>
      <c r="D17" s="13">
        <v>4799.6464646000004</v>
      </c>
      <c r="E17" s="13">
        <v>5061.0382514000003</v>
      </c>
      <c r="F17" s="13">
        <v>4872.9543124000002</v>
      </c>
      <c r="G17" s="13">
        <v>4343.9056603999998</v>
      </c>
      <c r="H17" s="13">
        <v>4236.5260417</v>
      </c>
      <c r="I17" s="8">
        <v>4961.1166287666665</v>
      </c>
    </row>
    <row r="18" spans="1:9" x14ac:dyDescent="0.2">
      <c r="A18" s="86">
        <v>2002</v>
      </c>
      <c r="B18" s="12">
        <v>5487.6140351000004</v>
      </c>
      <c r="C18" s="13">
        <v>6479.6457542999997</v>
      </c>
      <c r="D18" s="13">
        <v>4829.4490482000001</v>
      </c>
      <c r="E18" s="13">
        <v>4988.2474227000002</v>
      </c>
      <c r="F18" s="13">
        <v>4890.7437449999998</v>
      </c>
      <c r="G18" s="13">
        <v>4307.4479167</v>
      </c>
      <c r="H18" s="13">
        <v>4497.0065359</v>
      </c>
      <c r="I18" s="8">
        <v>5068.5934939857152</v>
      </c>
    </row>
    <row r="19" spans="1:9" x14ac:dyDescent="0.2">
      <c r="A19" s="86">
        <v>2003</v>
      </c>
      <c r="B19" s="12"/>
      <c r="C19" s="13">
        <v>6567.7058015000002</v>
      </c>
      <c r="D19" s="13">
        <v>4828.7027439000003</v>
      </c>
      <c r="E19" s="13">
        <v>5303.1935483999996</v>
      </c>
      <c r="F19" s="13">
        <v>4996.8246445000004</v>
      </c>
      <c r="G19" s="13">
        <v>4715.2483659999998</v>
      </c>
      <c r="H19" s="13">
        <v>4727.2</v>
      </c>
      <c r="I19" s="8">
        <v>5189.8125173833332</v>
      </c>
    </row>
    <row r="20" spans="1:9" x14ac:dyDescent="0.2">
      <c r="A20" s="86">
        <v>2004</v>
      </c>
      <c r="B20" s="12">
        <v>6227.2545454999999</v>
      </c>
      <c r="C20" s="13">
        <v>6664.8317115</v>
      </c>
      <c r="D20" s="13">
        <v>4910.2640711000004</v>
      </c>
      <c r="E20" s="13">
        <v>5290.6090426000001</v>
      </c>
      <c r="F20" s="13">
        <v>5139.4120301000003</v>
      </c>
      <c r="G20" s="13">
        <v>4655.9855072</v>
      </c>
      <c r="H20" s="13">
        <v>4781.9964158000002</v>
      </c>
      <c r="I20" s="8">
        <v>5381.4790462571427</v>
      </c>
    </row>
    <row r="21" spans="1:9" x14ac:dyDescent="0.2">
      <c r="A21" s="86">
        <v>2005</v>
      </c>
      <c r="B21" s="12"/>
      <c r="C21" s="13">
        <v>6563.8275014000001</v>
      </c>
      <c r="D21" s="13">
        <v>4983.0081754000003</v>
      </c>
      <c r="E21" s="13">
        <v>5111.9779179999996</v>
      </c>
      <c r="F21" s="13">
        <v>4954.1306606999997</v>
      </c>
      <c r="G21" s="13">
        <v>4332.2463767999998</v>
      </c>
      <c r="H21" s="13">
        <v>4760.6991525000003</v>
      </c>
      <c r="I21" s="8">
        <v>5117.6482974666669</v>
      </c>
    </row>
    <row r="22" spans="1:9" x14ac:dyDescent="0.2">
      <c r="A22" s="86">
        <v>2006</v>
      </c>
      <c r="B22" s="12"/>
      <c r="C22" s="13">
        <v>6740.1309297999996</v>
      </c>
      <c r="D22" s="13">
        <v>4985.8290797</v>
      </c>
      <c r="E22" s="13">
        <v>4948.5674602999998</v>
      </c>
      <c r="F22" s="13">
        <v>5025.4301187999999</v>
      </c>
      <c r="G22" s="13">
        <v>4560.2455090000003</v>
      </c>
      <c r="H22" s="13">
        <v>4319.3736841999998</v>
      </c>
      <c r="I22" s="8">
        <v>5096.5961302999995</v>
      </c>
    </row>
    <row r="23" spans="1:9" x14ac:dyDescent="0.2">
      <c r="A23" s="86">
        <v>2007</v>
      </c>
      <c r="B23" s="12"/>
      <c r="C23" s="13">
        <v>6897.8132151</v>
      </c>
      <c r="D23" s="13">
        <v>4999.4790487</v>
      </c>
      <c r="E23" s="13">
        <v>4932.2373736999998</v>
      </c>
      <c r="F23" s="13">
        <v>5083.7122485999998</v>
      </c>
      <c r="G23" s="13">
        <v>4700.9116279</v>
      </c>
      <c r="H23" s="13">
        <v>4198.6428570999997</v>
      </c>
      <c r="I23" s="8">
        <v>5135.4660618500002</v>
      </c>
    </row>
    <row r="24" spans="1:9" x14ac:dyDescent="0.2">
      <c r="A24" s="86">
        <v>2008</v>
      </c>
      <c r="B24" s="12"/>
      <c r="C24" s="13">
        <v>6932.4030160000002</v>
      </c>
      <c r="D24" s="13">
        <v>5034.2081889999999</v>
      </c>
      <c r="E24" s="13">
        <v>4991.7311320999997</v>
      </c>
      <c r="F24" s="13">
        <v>5073.9012891000002</v>
      </c>
      <c r="G24" s="13">
        <v>4822.7064676999998</v>
      </c>
      <c r="H24" s="13">
        <v>4753.1030302999998</v>
      </c>
      <c r="I24" s="8">
        <v>5268.0088540333345</v>
      </c>
    </row>
    <row r="25" spans="1:9" x14ac:dyDescent="0.2">
      <c r="A25" s="86">
        <v>2009</v>
      </c>
      <c r="B25" s="12"/>
      <c r="C25" s="13">
        <v>6976.911032</v>
      </c>
      <c r="D25" s="13">
        <v>5057.6494329999996</v>
      </c>
      <c r="E25" s="13">
        <v>5278.375</v>
      </c>
      <c r="F25" s="13">
        <v>5184.4735086999999</v>
      </c>
      <c r="G25" s="13">
        <v>4722.9744897999999</v>
      </c>
      <c r="H25" s="13">
        <v>4411.3295454999998</v>
      </c>
      <c r="I25" s="8">
        <v>5271.9521681666665</v>
      </c>
    </row>
    <row r="26" spans="1:9" x14ac:dyDescent="0.2">
      <c r="A26" s="86">
        <v>2010</v>
      </c>
      <c r="B26" s="12"/>
      <c r="C26" s="13">
        <v>7187.0776377000002</v>
      </c>
      <c r="D26" s="13">
        <v>5060.8378851999996</v>
      </c>
      <c r="E26" s="13">
        <v>5214.1755319000004</v>
      </c>
      <c r="F26" s="13">
        <v>5314.5534956000001</v>
      </c>
      <c r="G26" s="13">
        <v>5014.9641256000004</v>
      </c>
      <c r="H26" s="13">
        <v>5047.2540983999997</v>
      </c>
      <c r="I26" s="8">
        <v>5473.1437957333328</v>
      </c>
    </row>
    <row r="27" spans="1:9" x14ac:dyDescent="0.2">
      <c r="A27" s="86">
        <v>2011</v>
      </c>
      <c r="B27" s="12"/>
      <c r="C27" s="13">
        <v>7210.9850564999997</v>
      </c>
      <c r="D27" s="13">
        <v>5227.5982180999999</v>
      </c>
      <c r="E27" s="13">
        <v>5044.2389936999998</v>
      </c>
      <c r="F27" s="13">
        <v>5453.7524375000003</v>
      </c>
      <c r="G27" s="13">
        <v>4791.2202380999997</v>
      </c>
      <c r="H27" s="13">
        <v>4913.6826922999999</v>
      </c>
      <c r="I27" s="8">
        <v>5440.2462726999993</v>
      </c>
    </row>
    <row r="28" spans="1:9" x14ac:dyDescent="0.2">
      <c r="A28" s="86">
        <v>2012</v>
      </c>
      <c r="B28" s="12"/>
      <c r="C28" s="13">
        <v>7352.3021583</v>
      </c>
      <c r="D28" s="13">
        <v>5627.2044003000001</v>
      </c>
      <c r="E28" s="13">
        <v>4839.05</v>
      </c>
      <c r="F28" s="13">
        <v>5714.1649101000003</v>
      </c>
      <c r="G28" s="13">
        <v>4801.0975609999996</v>
      </c>
      <c r="H28" s="13">
        <v>4425.2666667000003</v>
      </c>
      <c r="I28" s="8">
        <v>5459.8476160666669</v>
      </c>
    </row>
    <row r="29" spans="1:9" x14ac:dyDescent="0.2">
      <c r="A29" s="86">
        <v>2013</v>
      </c>
      <c r="B29" s="12"/>
      <c r="C29" s="13">
        <v>7766.9142856999997</v>
      </c>
      <c r="D29" s="13">
        <v>6189.8170731999999</v>
      </c>
      <c r="E29" s="13"/>
      <c r="F29" s="13">
        <v>6444.7291667</v>
      </c>
      <c r="G29" s="13"/>
      <c r="H29" s="13"/>
      <c r="I29" s="8">
        <v>6800.4868418666665</v>
      </c>
    </row>
    <row r="30" spans="1:9" x14ac:dyDescent="0.2">
      <c r="A30" s="86">
        <v>2014</v>
      </c>
      <c r="B30" s="12"/>
      <c r="C30" s="13"/>
      <c r="D30" s="13"/>
      <c r="E30" s="13"/>
      <c r="F30" s="13"/>
      <c r="G30" s="13"/>
      <c r="H30" s="13"/>
      <c r="I30" s="8"/>
    </row>
    <row r="31" spans="1:9" x14ac:dyDescent="0.2">
      <c r="A31" s="86">
        <v>2015</v>
      </c>
      <c r="B31" s="12"/>
      <c r="C31" s="13"/>
      <c r="D31" s="13"/>
      <c r="E31" s="13"/>
      <c r="F31" s="13"/>
      <c r="G31" s="13"/>
      <c r="H31" s="13"/>
      <c r="I31" s="8"/>
    </row>
    <row r="32" spans="1:9" x14ac:dyDescent="0.2">
      <c r="A32" s="85" t="s">
        <v>20</v>
      </c>
      <c r="B32" s="14">
        <v>5446.8686187142866</v>
      </c>
      <c r="C32" s="15">
        <v>6375.5738629888901</v>
      </c>
      <c r="D32" s="15">
        <v>4751.5452235185176</v>
      </c>
      <c r="E32" s="15">
        <v>4964.6785144416672</v>
      </c>
      <c r="F32" s="15">
        <v>4807.8176494370373</v>
      </c>
      <c r="G32" s="15">
        <v>4627.7057065538465</v>
      </c>
      <c r="H32" s="15">
        <v>4264.8552483730782</v>
      </c>
      <c r="I32" s="6">
        <v>5042.393338746836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1</vt:i4>
      </vt:variant>
    </vt:vector>
  </HeadingPairs>
  <TitlesOfParts>
    <vt:vector size="3" baseType="lpstr">
      <vt:lpstr>datos</vt:lpstr>
      <vt:lpstr>Tabla</vt:lpstr>
      <vt:lpstr>Gráfico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2008-01-24T22:32:01Z</dcterms:created>
  <dcterms:modified xsi:type="dcterms:W3CDTF">2015-09-16T18:02:20Z</dcterms:modified>
</cp:coreProperties>
</file>