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PivotChartFilter="1" defaultThemeVersion="124226"/>
  <bookViews>
    <workbookView xWindow="270" yWindow="0" windowWidth="7695" windowHeight="8880" tabRatio="703"/>
  </bookViews>
  <sheets>
    <sheet name="datos" sheetId="1" r:id="rId1"/>
    <sheet name="Gráfico" sheetId="23" r:id="rId2"/>
    <sheet name="Tabla" sheetId="22" state="hidden" r:id="rId3"/>
  </sheets>
  <definedNames>
    <definedName name="_xlnm._FilterDatabase" localSheetId="0" hidden="1">datos!$A$10:$AF$189</definedName>
  </definedNames>
  <calcPr calcId="145621"/>
  <pivotCaches>
    <pivotCache cacheId="55" r:id="rId4"/>
  </pivotCaches>
</workbook>
</file>

<file path=xl/calcChain.xml><?xml version="1.0" encoding="utf-8"?>
<calcChain xmlns="http://schemas.openxmlformats.org/spreadsheetml/2006/main">
  <c r="C5" i="1" l="1"/>
  <c r="D5" i="1"/>
  <c r="E5" i="1"/>
  <c r="F5" i="1"/>
  <c r="G5" i="1"/>
  <c r="H5" i="1"/>
  <c r="I5" i="1"/>
  <c r="J5" i="1"/>
  <c r="K5" i="1"/>
  <c r="L5" i="1"/>
  <c r="M5" i="1"/>
  <c r="N5" i="1"/>
  <c r="O5" i="1"/>
  <c r="P5" i="1"/>
  <c r="Q5" i="1"/>
  <c r="R5" i="1"/>
  <c r="S5" i="1"/>
  <c r="T5" i="1"/>
  <c r="U5" i="1"/>
  <c r="V5" i="1"/>
  <c r="W5" i="1"/>
  <c r="X5" i="1"/>
  <c r="Y5" i="1"/>
  <c r="Z5" i="1"/>
  <c r="AA5" i="1"/>
  <c r="AB5" i="1"/>
  <c r="AC5" i="1"/>
  <c r="AD5" i="1"/>
  <c r="AE5" i="1"/>
  <c r="AF5" i="1"/>
  <c r="C6" i="1"/>
  <c r="D6" i="1"/>
  <c r="E6" i="1"/>
  <c r="F6" i="1"/>
  <c r="G6" i="1"/>
  <c r="H6" i="1"/>
  <c r="I6" i="1"/>
  <c r="J6" i="1"/>
  <c r="K6" i="1"/>
  <c r="L6" i="1"/>
  <c r="M6" i="1"/>
  <c r="N6" i="1"/>
  <c r="O6" i="1"/>
  <c r="P6" i="1"/>
  <c r="Q6" i="1"/>
  <c r="R6" i="1"/>
  <c r="S6" i="1"/>
  <c r="T6" i="1"/>
  <c r="U6" i="1"/>
  <c r="V6" i="1"/>
  <c r="W6" i="1"/>
  <c r="X6" i="1"/>
  <c r="Y6" i="1"/>
  <c r="Z6" i="1"/>
  <c r="AA6" i="1"/>
  <c r="AB6" i="1"/>
  <c r="AC6" i="1"/>
  <c r="AD6" i="1"/>
  <c r="AE6" i="1"/>
  <c r="AF6" i="1"/>
  <c r="C7" i="1"/>
  <c r="D7" i="1"/>
  <c r="E7" i="1"/>
  <c r="F7" i="1"/>
  <c r="G7" i="1"/>
  <c r="H7" i="1"/>
  <c r="I7" i="1"/>
  <c r="J7" i="1"/>
  <c r="K7" i="1"/>
  <c r="L7" i="1"/>
  <c r="M7" i="1"/>
  <c r="N7" i="1"/>
  <c r="O7" i="1"/>
  <c r="P7" i="1"/>
  <c r="Q7" i="1"/>
  <c r="R7" i="1"/>
  <c r="S7" i="1"/>
  <c r="T7" i="1"/>
  <c r="U7" i="1"/>
  <c r="V7" i="1"/>
  <c r="W7" i="1"/>
  <c r="X7" i="1"/>
  <c r="Y7" i="1"/>
  <c r="Z7" i="1"/>
  <c r="AA7" i="1"/>
  <c r="AB7" i="1"/>
  <c r="AC7" i="1"/>
  <c r="AD7" i="1"/>
  <c r="AE7" i="1"/>
  <c r="AF7" i="1"/>
  <c r="C8" i="1"/>
  <c r="D8" i="1"/>
  <c r="E8" i="1"/>
  <c r="F8" i="1"/>
  <c r="G8" i="1"/>
  <c r="H8" i="1"/>
  <c r="I8" i="1"/>
  <c r="J8" i="1"/>
  <c r="K8" i="1"/>
  <c r="L8" i="1"/>
  <c r="M8" i="1"/>
  <c r="N8" i="1"/>
  <c r="O8" i="1"/>
  <c r="P8" i="1"/>
  <c r="Q8" i="1"/>
  <c r="R8" i="1"/>
  <c r="S8" i="1"/>
  <c r="T8" i="1"/>
  <c r="U8" i="1"/>
  <c r="V8" i="1"/>
  <c r="W8" i="1"/>
  <c r="X8" i="1"/>
  <c r="Y8" i="1"/>
  <c r="Z8" i="1"/>
  <c r="AA8" i="1"/>
  <c r="AB8" i="1"/>
  <c r="AC8" i="1"/>
  <c r="AD8" i="1"/>
  <c r="AE8" i="1"/>
  <c r="AF8" i="1"/>
</calcChain>
</file>

<file path=xl/comments1.xml><?xml version="1.0" encoding="utf-8"?>
<comments xmlns="http://schemas.openxmlformats.org/spreadsheetml/2006/main">
  <authors>
    <author xml:space="preserve"> Bernardo Vargas</author>
  </authors>
  <commentList>
    <comment ref="B5" authorId="0">
      <text>
        <r>
          <rPr>
            <sz val="8"/>
            <color indexed="81"/>
            <rFont val="Tahoma"/>
            <family val="2"/>
          </rPr>
          <t xml:space="preserve">PROMEDIO DEL GRUPO SELECCIONADO ABAJO SEGUN LOS CRITERIOS DEFINIDOS
</t>
        </r>
      </text>
    </comment>
    <comment ref="B6" authorId="0">
      <text>
        <r>
          <rPr>
            <sz val="8"/>
            <color indexed="81"/>
            <rFont val="Tahoma"/>
            <family val="2"/>
          </rPr>
          <t xml:space="preserve">NUMERO DE  AÑOS  EN EL GRUPO SELECCIONADO ABAJO SEGUN LOS CRITERIOS DEFINIDOS
</t>
        </r>
      </text>
    </comment>
    <comment ref="B7" authorId="0">
      <text>
        <r>
          <rPr>
            <sz val="8"/>
            <color indexed="81"/>
            <rFont val="Tahoma"/>
            <family val="2"/>
          </rPr>
          <t xml:space="preserve">VALOR MINIMO ENTRE EL  GRUPO SELECCIONADO ABAJO SEGUN LOS CRITERIOS DEFINIDOS
</t>
        </r>
      </text>
    </comment>
    <comment ref="B8"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Año de Nacimiento</t>
        </r>
      </text>
    </comment>
    <comment ref="C10" authorId="0">
      <text>
        <r>
          <rPr>
            <sz val="8"/>
            <color indexed="81"/>
            <rFont val="Tahoma"/>
            <family val="2"/>
          </rPr>
          <t xml:space="preserve">% de consanguinidad (promedio para las vacas nacidas en este año)
Rango: 0 a 100%
</t>
        </r>
      </text>
    </comment>
    <comment ref="D10" authorId="0">
      <text>
        <r>
          <rPr>
            <sz val="10"/>
            <color indexed="81"/>
            <rFont val="Tahoma"/>
            <family val="2"/>
          </rPr>
          <t xml:space="preserve">Vacas que contribuyeron al cálculo del promedio de producción corregida a 305 d (PC305) para cada año respectivo
</t>
        </r>
      </text>
    </comment>
    <comment ref="E10" authorId="0">
      <text>
        <r>
          <rPr>
            <sz val="10"/>
            <color indexed="81"/>
            <rFont val="Tahoma"/>
            <family val="2"/>
          </rPr>
          <t>kilogramos de producción de leche a 305 días CORREGIDA por edad y lactancia
*Corrección es a una base de 4 años de edad y tercera lactancia</t>
        </r>
        <r>
          <rPr>
            <sz val="8"/>
            <color indexed="81"/>
            <rFont val="Tahoma"/>
            <family val="2"/>
          </rPr>
          <t xml:space="preserve">
</t>
        </r>
      </text>
    </comment>
    <comment ref="F10" authorId="0">
      <text>
        <r>
          <rPr>
            <sz val="8"/>
            <color indexed="81"/>
            <rFont val="Tahoma"/>
            <family val="2"/>
          </rPr>
          <t xml:space="preserve"> Vacas que contribuyeron al cálculo de VC para cada año
*Incluye vacas sin registros de producción</t>
        </r>
      </text>
    </comment>
    <comment ref="G10"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H10" authorId="0">
      <text>
        <r>
          <rPr>
            <sz val="8"/>
            <color indexed="81"/>
            <rFont val="Tahoma"/>
            <family val="2"/>
          </rPr>
          <t xml:space="preserve">% de confiabilidad (promedio para vacas nacidas este año)
Rango: 0 a 100
</t>
        </r>
      </text>
    </comment>
    <comment ref="I10" authorId="0">
      <text>
        <r>
          <rPr>
            <sz val="8"/>
            <color indexed="81"/>
            <rFont val="Tahoma"/>
            <family val="2"/>
          </rPr>
          <t xml:space="preserve">Vacas que contribuyeron al cálculo del promedio de producción corregida a 305 d (PC305) para cada año respectivo
</t>
        </r>
      </text>
    </comment>
    <comment ref="J10" authorId="0">
      <text>
        <r>
          <rPr>
            <sz val="8"/>
            <color indexed="81"/>
            <rFont val="Tahoma"/>
            <family val="2"/>
          </rPr>
          <t xml:space="preserve">kilogramos de producción de grasa a 305 días CORREGIDA por edad y lactancia
*Corrección es a una base de 4 años de edad y tercera lactancia
</t>
        </r>
      </text>
    </comment>
    <comment ref="K10"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L10" authorId="0">
      <text>
        <r>
          <rPr>
            <sz val="8"/>
            <color indexed="81"/>
            <rFont val="Tahoma"/>
            <family val="2"/>
          </rPr>
          <t xml:space="preserve">% de confiabilidad (promedio para vacas nacidas este año)
Rango: 0 a 100
</t>
        </r>
      </text>
    </comment>
    <comment ref="M10" authorId="0">
      <text>
        <r>
          <rPr>
            <sz val="8"/>
            <color indexed="81"/>
            <rFont val="Tahoma"/>
            <family val="2"/>
          </rPr>
          <t xml:space="preserve">Vacas que contribuyeron al cálculo del promedio de producción corregida a 305 d (PC305) para cada año respectivo
</t>
        </r>
      </text>
    </comment>
    <comment ref="N10" authorId="0">
      <text>
        <r>
          <rPr>
            <sz val="8"/>
            <color indexed="81"/>
            <rFont val="Tahoma"/>
            <family val="2"/>
          </rPr>
          <t xml:space="preserve">kilogramos de producción de proteína  a 305 días CORREGIDA por edad y lactancia
*Corrección es a una base de 4 años de edad y tercera lactancia
</t>
        </r>
      </text>
    </comment>
    <comment ref="O10"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P10" authorId="0">
      <text>
        <r>
          <rPr>
            <sz val="8"/>
            <color indexed="81"/>
            <rFont val="Tahoma"/>
            <family val="2"/>
          </rPr>
          <t xml:space="preserve">% de confiabilidad (promedio para vacas nacidas este año)
Rango: 0 a 100
</t>
        </r>
      </text>
    </comment>
    <comment ref="Q10" authorId="0">
      <text>
        <r>
          <rPr>
            <sz val="8"/>
            <color indexed="81"/>
            <rFont val="Tahoma"/>
            <family val="2"/>
          </rPr>
          <t xml:space="preserve">Vacas que contribuyeron al cálculo del promedio de producción corregida a 305 d (PC305) para cada año respectivo
</t>
        </r>
      </text>
    </comment>
    <comment ref="R10" authorId="0">
      <text>
        <r>
          <rPr>
            <sz val="8"/>
            <color indexed="81"/>
            <rFont val="Tahoma"/>
            <family val="2"/>
          </rPr>
          <t xml:space="preserve">kilogramos de producción de sólidos  a 305 días CORREGIDO por edad y lactancia
*Corrección es a una base de 4 años de edad y tercera lactancia
</t>
        </r>
      </text>
    </comment>
    <comment ref="S10"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T10" authorId="0">
      <text>
        <r>
          <rPr>
            <sz val="8"/>
            <color indexed="81"/>
            <rFont val="Tahoma"/>
            <family val="2"/>
          </rPr>
          <t xml:space="preserve">% de confiabilidad (promedio para vacas nacidas este año)
Rango: 0 a 100
</t>
        </r>
      </text>
    </comment>
    <comment ref="U10" authorId="0">
      <text>
        <r>
          <rPr>
            <sz val="10"/>
            <color indexed="81"/>
            <rFont val="Tahoma"/>
            <family val="2"/>
          </rPr>
          <t xml:space="preserve">Vacas que contribuyeron al cálculo del promedio de días abiertos para cada año respectivo
</t>
        </r>
      </text>
    </comment>
    <comment ref="V10" authorId="0">
      <text>
        <r>
          <rPr>
            <b/>
            <sz val="10"/>
            <color indexed="81"/>
            <rFont val="Tahoma"/>
            <family val="2"/>
          </rPr>
          <t xml:space="preserve">Días  Abiertos </t>
        </r>
      </text>
    </comment>
    <comment ref="W10" authorId="0">
      <text>
        <r>
          <rPr>
            <sz val="10"/>
            <color indexed="81"/>
            <rFont val="Tahoma"/>
            <family val="2"/>
          </rPr>
          <t xml:space="preserve">Promedio de valores de cría para las vacas nacidas en los años respectivos
(Valor de Cría:
Estimado del mérito genético de un animal. Contribución genética (aditiva) al rendimiento observado de un animal. 
Interpretación: Un VC = -3 DA para una vaca significa que bajo condiciones idénticas de manejo, cuando esta vaca esté en edad madura, se espera que presente 3 días abiertos menos  que el promedio del grupo de vacas utilizado como referencia o Base Genética
</t>
        </r>
      </text>
    </comment>
    <comment ref="X10" authorId="0">
      <text>
        <r>
          <rPr>
            <sz val="10"/>
            <color indexed="81"/>
            <rFont val="Tahoma"/>
            <family val="2"/>
          </rPr>
          <t xml:space="preserve">% de confiabilidad (promedio para vacas nacidas este año)
Rango: 0 a 100
</t>
        </r>
      </text>
    </comment>
    <comment ref="Y10" authorId="0">
      <text>
        <r>
          <rPr>
            <sz val="8"/>
            <color indexed="81"/>
            <rFont val="Tahoma"/>
            <family val="2"/>
          </rPr>
          <t xml:space="preserve">Vacas que contribuyeron al cálculo del promedio de score de células somáticas  para cada año respectivo
</t>
        </r>
      </text>
    </comment>
    <comment ref="Z10" authorId="0">
      <text>
        <r>
          <rPr>
            <sz val="8"/>
            <color indexed="81"/>
            <rFont val="Tahoma"/>
            <family val="2"/>
          </rPr>
          <t>SCCS: Score de células somáticas. Se calcula como SCCS= log(CCS/1000) 
Equivalencias:
SCCS   CCS
5          32000
6          64000
7         128000
8         256000
9         512000
10       1024000</t>
        </r>
      </text>
    </comment>
    <comment ref="AA10"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-1 en SCCS  para una vaca significa que bajo condiciones idénticas de manejo, se espera que presente 1 punto menos que el promedio de SCCS del grupo de vacas utilizado como referencia o Base Genética
</t>
        </r>
      </text>
    </comment>
    <comment ref="AB10" authorId="0">
      <text>
        <r>
          <rPr>
            <sz val="8"/>
            <color indexed="81"/>
            <rFont val="Tahoma"/>
            <family val="2"/>
          </rPr>
          <t xml:space="preserve">% de confiabilidad (promedio para vacas nacidas este año)
Rango: 0 a 100
</t>
        </r>
      </text>
    </comment>
    <comment ref="AC10" authorId="0">
      <text>
        <r>
          <rPr>
            <sz val="8"/>
            <color indexed="81"/>
            <rFont val="Tahoma"/>
            <family val="2"/>
          </rPr>
          <t xml:space="preserve">Vacas que contribuyeron al cálculo del promedio de vida productiva para cada año respectivo
</t>
        </r>
      </text>
    </comment>
    <comment ref="AD10" authorId="0">
      <text>
        <r>
          <rPr>
            <sz val="8"/>
            <color indexed="81"/>
            <rFont val="Tahoma"/>
            <family val="2"/>
          </rPr>
          <t xml:space="preserve">Vida productiva (aprox. en meses)*
</t>
        </r>
      </text>
    </comment>
    <comment ref="AE10"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 en VP  para una vaca significa que bajo condiciones idénticas de manejo, se espera que presente 3 meses más que el promedio de vida productiva del grupo de vacas utilizado como referencia o Base Genética
</t>
        </r>
      </text>
    </comment>
    <comment ref="AF10" authorId="0">
      <text>
        <r>
          <rPr>
            <sz val="8"/>
            <color indexed="81"/>
            <rFont val="Tahoma"/>
            <family val="2"/>
          </rPr>
          <t xml:space="preserve">% de confiabilidad (promedio para vacas nacidas este año)
Rango: 0 a 100
</t>
        </r>
      </text>
    </comment>
  </commentList>
</comments>
</file>

<file path=xl/sharedStrings.xml><?xml version="1.0" encoding="utf-8"?>
<sst xmlns="http://schemas.openxmlformats.org/spreadsheetml/2006/main" count="280" uniqueCount="85">
  <si>
    <t>Raza</t>
  </si>
  <si>
    <t>Tendencias poblacionales por raza</t>
  </si>
  <si>
    <t>H8</t>
  </si>
  <si>
    <t>J8</t>
  </si>
  <si>
    <t>Leche</t>
  </si>
  <si>
    <t>Proteína</t>
  </si>
  <si>
    <t>Grasa</t>
  </si>
  <si>
    <t>% Cons</t>
  </si>
  <si>
    <t>Vida Productiva</t>
  </si>
  <si>
    <t>VP</t>
  </si>
  <si>
    <t>VC_VP</t>
  </si>
  <si>
    <t>n_VP</t>
  </si>
  <si>
    <t>Conf_VP</t>
  </si>
  <si>
    <t>n_305K</t>
  </si>
  <si>
    <t>VC_G</t>
  </si>
  <si>
    <t>Conf_G</t>
  </si>
  <si>
    <t>n_P</t>
  </si>
  <si>
    <t>PC305_P</t>
  </si>
  <si>
    <t>VC_P</t>
  </si>
  <si>
    <t>Conf_P</t>
  </si>
  <si>
    <t>Total general</t>
  </si>
  <si>
    <t>PC305_K</t>
  </si>
  <si>
    <t>VC_K</t>
  </si>
  <si>
    <t>n_VC_K</t>
  </si>
  <si>
    <t>Conf_K</t>
  </si>
  <si>
    <t>n_G</t>
  </si>
  <si>
    <t>PC305_G</t>
  </si>
  <si>
    <t>Año Nac</t>
  </si>
  <si>
    <t>n_DA</t>
  </si>
  <si>
    <t>DiasAb</t>
  </si>
  <si>
    <t>VC_DA</t>
  </si>
  <si>
    <t>Conf_DA</t>
  </si>
  <si>
    <t>Días Abiertos</t>
  </si>
  <si>
    <t>n==&gt;</t>
  </si>
  <si>
    <t>min==&gt;</t>
  </si>
  <si>
    <t>max==&gt;</t>
  </si>
  <si>
    <t>promedio==&gt;</t>
  </si>
  <si>
    <t>HXJ</t>
  </si>
  <si>
    <t>HXPS</t>
  </si>
  <si>
    <t>PS8</t>
  </si>
  <si>
    <t>JXPS</t>
  </si>
  <si>
    <t>G8</t>
  </si>
  <si>
    <r>
      <t>Puede seleccionar grupos utilizando los botones de abajo (</t>
    </r>
    <r>
      <rPr>
        <sz val="10"/>
        <rFont val="Calibri"/>
        <family val="2"/>
      </rPr>
      <t>▼)</t>
    </r>
  </si>
  <si>
    <r>
      <t xml:space="preserve">Puede combinar varios criterios de selección </t>
    </r>
    <r>
      <rPr>
        <i/>
        <sz val="10"/>
        <rFont val="Calibri"/>
        <family val="2"/>
      </rPr>
      <t>(Ej Raza H8+ Año Nac &gt;2000)</t>
    </r>
  </si>
  <si>
    <t>% Consanguinidad</t>
  </si>
  <si>
    <t>datos_leche_305K</t>
  </si>
  <si>
    <t>datos_valor de Cría_Leche</t>
  </si>
  <si>
    <t>Valor de Cría_Leche</t>
  </si>
  <si>
    <t>datos_Grasa</t>
  </si>
  <si>
    <t>Valor de Cría_Grasa</t>
  </si>
  <si>
    <t>%Confiabilidad_Grasa</t>
  </si>
  <si>
    <t>%Confiabilidad_Leche</t>
  </si>
  <si>
    <t>datos_Proteína</t>
  </si>
  <si>
    <t>Valor de Cría_Proteína</t>
  </si>
  <si>
    <t>%Confiabilidad_Proteína</t>
  </si>
  <si>
    <t>datos_Días Abiertos</t>
  </si>
  <si>
    <t>Valor Cría_DíasAbiertos</t>
  </si>
  <si>
    <t>%Confiabilidad_DíasAbiertos</t>
  </si>
  <si>
    <t>datos_VidaProductiva</t>
  </si>
  <si>
    <t>VidaProductiva_meses</t>
  </si>
  <si>
    <t>Valor de Cría_VidaProductiva</t>
  </si>
  <si>
    <t>% Confiabilidad_VidaProductiva</t>
  </si>
  <si>
    <t>Año Nacimiento</t>
  </si>
  <si>
    <t>n_SCCS</t>
  </si>
  <si>
    <t>SCCS</t>
  </si>
  <si>
    <t>VC_SCCS</t>
  </si>
  <si>
    <t>Conf_SCCS</t>
  </si>
  <si>
    <t>Score de Células Somáticas</t>
  </si>
  <si>
    <t>% Confiabilidad_CélulasSomáticas</t>
  </si>
  <si>
    <t>Valor de Cría_CélulasSomáticas</t>
  </si>
  <si>
    <t>CélulasSomáticas_score</t>
  </si>
  <si>
    <t>datos_CélulasSomáticas</t>
  </si>
  <si>
    <t>n_ST</t>
  </si>
  <si>
    <t>PC305_ST</t>
  </si>
  <si>
    <t>VC_ST</t>
  </si>
  <si>
    <t>Conf_ST</t>
  </si>
  <si>
    <t>datos_Sólidos</t>
  </si>
  <si>
    <t>Valor de Cría_Sólidos</t>
  </si>
  <si>
    <t>%Confiabilidad_Sólidos</t>
  </si>
  <si>
    <t>Sólidos Totales</t>
  </si>
  <si>
    <t>Producción Corregida 305d_Leche</t>
  </si>
  <si>
    <t>Producción  Corregida 305d_Grasa</t>
  </si>
  <si>
    <t>Producción Corregida_305d_Proteína</t>
  </si>
  <si>
    <t>Producción Corregida_305d_Sólidos</t>
  </si>
  <si>
    <t>Promedio de Producción Corregida 305d_Leche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</si>
</sst>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0"/>
      <name val="Arial"/>
    </font>
    <font>
      <sz val="8"/>
      <name val="Arial"/>
      <family val="2"/>
    </font>
    <font>
      <sz val="8"/>
      <color indexed="81"/>
      <name val="Tahoma"/>
      <family val="2"/>
    </font>
    <font>
      <b/>
      <sz val="8"/>
      <color indexed="81"/>
      <name val="Tahoma"/>
      <family val="2"/>
    </font>
    <font>
      <b/>
      <sz val="10"/>
      <color indexed="81"/>
      <name val="Tahoma"/>
      <family val="2"/>
    </font>
    <font>
      <sz val="10"/>
      <color indexed="8"/>
      <name val="Calibri"/>
      <family val="2"/>
    </font>
    <font>
      <sz val="14"/>
      <color indexed="12"/>
      <name val="Calibri"/>
      <family val="2"/>
    </font>
    <font>
      <sz val="10"/>
      <name val="Calibri"/>
      <family val="2"/>
    </font>
    <font>
      <i/>
      <sz val="10"/>
      <color indexed="12"/>
      <name val="Calibri"/>
      <family val="2"/>
    </font>
    <font>
      <i/>
      <sz val="10"/>
      <name val="Calibri"/>
      <family val="2"/>
    </font>
    <font>
      <sz val="10"/>
      <color indexed="12"/>
      <name val="Calibri"/>
      <family val="2"/>
    </font>
    <font>
      <sz val="10"/>
      <color indexed="81"/>
      <name val="Tahoma"/>
      <family val="2"/>
    </font>
    <font>
      <sz val="14"/>
      <name val="Arial"/>
      <family val="2"/>
    </font>
    <font>
      <b/>
      <sz val="10"/>
      <color rgb="FFFF0000"/>
      <name val="Calibri"/>
      <family val="2"/>
    </font>
  </fonts>
  <fills count="13">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indexed="45"/>
        <bgColor indexed="64"/>
      </patternFill>
    </fill>
    <fill>
      <patternFill patternType="solid">
        <fgColor indexed="13"/>
        <bgColor indexed="64"/>
      </patternFill>
    </fill>
    <fill>
      <patternFill patternType="solid">
        <fgColor rgb="FFFFC000"/>
        <bgColor indexed="64"/>
      </patternFill>
    </fill>
    <fill>
      <patternFill patternType="solid">
        <fgColor theme="0"/>
        <bgColor indexed="64"/>
      </patternFill>
    </fill>
    <fill>
      <patternFill patternType="solid">
        <fgColor rgb="FFFF00FF"/>
        <bgColor indexed="64"/>
      </patternFill>
    </fill>
  </fills>
  <borders count="14">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double">
        <color indexed="64"/>
      </right>
      <top/>
      <bottom/>
      <diagonal/>
    </border>
    <border>
      <left style="double">
        <color indexed="64"/>
      </left>
      <right/>
      <top/>
      <bottom/>
      <diagonal/>
    </border>
    <border>
      <left style="double">
        <color indexed="64"/>
      </left>
      <right style="double">
        <color indexed="64"/>
      </right>
      <top/>
      <bottom/>
      <diagonal/>
    </border>
  </borders>
  <cellStyleXfs count="1">
    <xf numFmtId="0" fontId="0" fillId="0" borderId="0"/>
  </cellStyleXfs>
  <cellXfs count="124">
    <xf numFmtId="0" fontId="0" fillId="0" borderId="0" xfId="0"/>
    <xf numFmtId="0" fontId="0" fillId="0" borderId="1" xfId="0" applyBorder="1"/>
    <xf numFmtId="0" fontId="0" fillId="0" borderId="2" xfId="0" applyBorder="1"/>
    <xf numFmtId="0" fontId="0" fillId="0" borderId="3" xfId="0" applyBorder="1"/>
    <xf numFmtId="0" fontId="0" fillId="0" borderId="1" xfId="0" pivotButton="1" applyBorder="1"/>
    <xf numFmtId="0" fontId="0" fillId="0" borderId="4" xfId="0" applyBorder="1"/>
    <xf numFmtId="0" fontId="0" fillId="0" borderId="5" xfId="0" applyNumberFormat="1" applyBorder="1"/>
    <xf numFmtId="0" fontId="0" fillId="0" borderId="4" xfId="0" applyNumberFormat="1" applyBorder="1"/>
    <xf numFmtId="0" fontId="0" fillId="0" borderId="6" xfId="0" applyNumberFormat="1" applyBorder="1"/>
    <xf numFmtId="0" fontId="0" fillId="0" borderId="7" xfId="0" applyBorder="1"/>
    <xf numFmtId="0" fontId="0" fillId="0" borderId="1" xfId="0" applyNumberFormat="1" applyBorder="1"/>
    <xf numFmtId="0" fontId="0" fillId="0" borderId="7" xfId="0" applyNumberFormat="1" applyBorder="1"/>
    <xf numFmtId="0" fontId="0" fillId="0" borderId="8" xfId="0" applyNumberFormat="1" applyBorder="1"/>
    <xf numFmtId="0" fontId="0" fillId="0" borderId="0" xfId="0" applyNumberFormat="1"/>
    <xf numFmtId="0" fontId="0" fillId="0" borderId="9" xfId="0" applyNumberFormat="1" applyBorder="1"/>
    <xf numFmtId="0" fontId="0" fillId="0" borderId="10" xfId="0" applyNumberFormat="1" applyBorder="1"/>
    <xf numFmtId="0" fontId="5" fillId="2" borderId="0" xfId="0" applyFont="1" applyFill="1" applyBorder="1" applyAlignment="1"/>
    <xf numFmtId="164" fontId="7" fillId="2" borderId="0" xfId="0" applyNumberFormat="1" applyFont="1" applyFill="1" applyBorder="1" applyAlignment="1">
      <alignment horizontal="right"/>
    </xf>
    <xf numFmtId="0" fontId="7" fillId="2" borderId="0" xfId="0" applyFont="1" applyFill="1" applyBorder="1" applyAlignment="1">
      <alignment horizontal="right"/>
    </xf>
    <xf numFmtId="1" fontId="7" fillId="2" borderId="0" xfId="0" applyNumberFormat="1" applyFont="1" applyFill="1" applyBorder="1" applyAlignment="1">
      <alignment horizontal="right"/>
    </xf>
    <xf numFmtId="17" fontId="9" fillId="2" borderId="0" xfId="0" applyNumberFormat="1" applyFont="1" applyFill="1" applyBorder="1" applyAlignment="1">
      <alignment horizontal="right"/>
    </xf>
    <xf numFmtId="2" fontId="9" fillId="3" borderId="11" xfId="0" applyNumberFormat="1" applyFont="1" applyFill="1" applyBorder="1" applyAlignment="1"/>
    <xf numFmtId="1" fontId="9" fillId="3" borderId="0" xfId="0" applyNumberFormat="1" applyFont="1" applyFill="1" applyBorder="1" applyAlignment="1"/>
    <xf numFmtId="164" fontId="9" fillId="3" borderId="0" xfId="0" applyNumberFormat="1" applyFont="1" applyFill="1" applyBorder="1" applyAlignment="1"/>
    <xf numFmtId="164" fontId="9" fillId="3" borderId="11" xfId="0" applyNumberFormat="1" applyFont="1" applyFill="1" applyBorder="1" applyAlignment="1"/>
    <xf numFmtId="1" fontId="9" fillId="3" borderId="11" xfId="0" applyNumberFormat="1" applyFont="1" applyFill="1" applyBorder="1" applyAlignment="1"/>
    <xf numFmtId="0" fontId="5" fillId="4" borderId="0" xfId="0" applyFont="1" applyFill="1" applyAlignment="1"/>
    <xf numFmtId="17" fontId="6" fillId="4" borderId="0" xfId="0" applyNumberFormat="1" applyFont="1" applyFill="1" applyAlignment="1">
      <alignment horizontal="center"/>
    </xf>
    <xf numFmtId="2" fontId="7" fillId="5" borderId="0" xfId="0" applyNumberFormat="1" applyFont="1" applyFill="1" applyAlignment="1">
      <alignment horizontal="center"/>
    </xf>
    <xf numFmtId="0" fontId="7" fillId="2" borderId="0" xfId="0" applyFont="1" applyFill="1" applyAlignment="1">
      <alignment horizontal="center"/>
    </xf>
    <xf numFmtId="1" fontId="10" fillId="4" borderId="0" xfId="0" applyNumberFormat="1" applyFont="1" applyFill="1" applyAlignment="1">
      <alignment horizontal="left"/>
    </xf>
    <xf numFmtId="2" fontId="10" fillId="5" borderId="0" xfId="0" applyNumberFormat="1" applyFont="1" applyFill="1" applyAlignment="1">
      <alignment horizontal="left"/>
    </xf>
    <xf numFmtId="1" fontId="10" fillId="2" borderId="12" xfId="0" applyNumberFormat="1" applyFont="1" applyFill="1" applyBorder="1" applyAlignment="1">
      <alignment horizontal="left"/>
    </xf>
    <xf numFmtId="164" fontId="10" fillId="2" borderId="0" xfId="0" applyNumberFormat="1" applyFont="1" applyFill="1" applyAlignment="1">
      <alignment horizontal="left"/>
    </xf>
    <xf numFmtId="0" fontId="10" fillId="2" borderId="0" xfId="0" applyFont="1" applyFill="1" applyAlignment="1">
      <alignment horizontal="left"/>
    </xf>
    <xf numFmtId="1" fontId="10" fillId="2" borderId="0" xfId="0" applyNumberFormat="1" applyFont="1" applyFill="1" applyAlignment="1">
      <alignment horizontal="left"/>
    </xf>
    <xf numFmtId="1" fontId="10" fillId="6" borderId="12" xfId="0" applyNumberFormat="1" applyFont="1" applyFill="1" applyBorder="1" applyAlignment="1">
      <alignment horizontal="left"/>
    </xf>
    <xf numFmtId="164" fontId="10" fillId="6" borderId="0" xfId="0" applyNumberFormat="1" applyFont="1" applyFill="1" applyAlignment="1">
      <alignment horizontal="left"/>
    </xf>
    <xf numFmtId="1" fontId="10" fillId="6" borderId="0" xfId="0" applyNumberFormat="1" applyFont="1" applyFill="1" applyAlignment="1">
      <alignment horizontal="left"/>
    </xf>
    <xf numFmtId="1" fontId="10" fillId="7" borderId="12" xfId="0" applyNumberFormat="1" applyFont="1" applyFill="1" applyBorder="1" applyAlignment="1">
      <alignment horizontal="left"/>
    </xf>
    <xf numFmtId="164" fontId="10" fillId="7" borderId="0" xfId="0" applyNumberFormat="1" applyFont="1" applyFill="1" applyAlignment="1">
      <alignment horizontal="left"/>
    </xf>
    <xf numFmtId="1" fontId="10" fillId="7" borderId="11" xfId="0" applyNumberFormat="1" applyFont="1" applyFill="1" applyBorder="1" applyAlignment="1">
      <alignment horizontal="left"/>
    </xf>
    <xf numFmtId="1" fontId="10" fillId="8" borderId="0" xfId="0" applyNumberFormat="1" applyFont="1" applyFill="1" applyAlignment="1">
      <alignment horizontal="left"/>
    </xf>
    <xf numFmtId="164" fontId="10" fillId="8" borderId="0" xfId="0" applyNumberFormat="1" applyFont="1" applyFill="1" applyAlignment="1">
      <alignment horizontal="left"/>
    </xf>
    <xf numFmtId="1" fontId="10" fillId="4" borderId="12" xfId="0" applyNumberFormat="1" applyFont="1" applyFill="1" applyBorder="1" applyAlignment="1">
      <alignment horizontal="left"/>
    </xf>
    <xf numFmtId="164" fontId="10" fillId="4" borderId="0" xfId="0" applyNumberFormat="1" applyFont="1" applyFill="1" applyAlignment="1">
      <alignment horizontal="left"/>
    </xf>
    <xf numFmtId="1" fontId="10" fillId="4" borderId="11" xfId="0" applyNumberFormat="1" applyFont="1" applyFill="1" applyBorder="1" applyAlignment="1">
      <alignment horizontal="left"/>
    </xf>
    <xf numFmtId="0" fontId="7" fillId="9" borderId="0" xfId="0" applyFont="1" applyFill="1" applyAlignment="1">
      <alignment horizontal="left"/>
    </xf>
    <xf numFmtId="2" fontId="5" fillId="4" borderId="0" xfId="0" applyNumberFormat="1" applyFont="1" applyFill="1" applyAlignment="1"/>
    <xf numFmtId="1" fontId="7" fillId="4" borderId="0" xfId="0" applyNumberFormat="1" applyFont="1" applyFill="1" applyAlignment="1">
      <alignment horizontal="right"/>
    </xf>
    <xf numFmtId="2" fontId="7" fillId="5" borderId="0" xfId="0" applyNumberFormat="1" applyFont="1" applyFill="1" applyAlignment="1">
      <alignment horizontal="right"/>
    </xf>
    <xf numFmtId="1" fontId="7" fillId="2" borderId="12" xfId="0" applyNumberFormat="1" applyFont="1" applyFill="1" applyBorder="1" applyAlignment="1">
      <alignment horizontal="right"/>
    </xf>
    <xf numFmtId="164" fontId="7" fillId="2" borderId="0" xfId="0" applyNumberFormat="1" applyFont="1" applyFill="1" applyAlignment="1">
      <alignment horizontal="right"/>
    </xf>
    <xf numFmtId="1" fontId="7" fillId="2" borderId="0" xfId="0" applyNumberFormat="1" applyFont="1" applyFill="1" applyAlignment="1">
      <alignment horizontal="right"/>
    </xf>
    <xf numFmtId="0" fontId="7" fillId="6" borderId="12" xfId="0" applyFont="1" applyFill="1" applyBorder="1" applyAlignment="1">
      <alignment horizontal="right"/>
    </xf>
    <xf numFmtId="164" fontId="7" fillId="6" borderId="0" xfId="0" applyNumberFormat="1" applyFont="1" applyFill="1" applyAlignment="1">
      <alignment horizontal="right"/>
    </xf>
    <xf numFmtId="1" fontId="7" fillId="6" borderId="0" xfId="0" applyNumberFormat="1" applyFont="1" applyFill="1" applyAlignment="1">
      <alignment horizontal="right"/>
    </xf>
    <xf numFmtId="1" fontId="7" fillId="7" borderId="12" xfId="0" applyNumberFormat="1" applyFont="1" applyFill="1" applyBorder="1" applyAlignment="1">
      <alignment horizontal="right"/>
    </xf>
    <xf numFmtId="164" fontId="7" fillId="7" borderId="0" xfId="0" applyNumberFormat="1" applyFont="1" applyFill="1" applyAlignment="1">
      <alignment horizontal="right"/>
    </xf>
    <xf numFmtId="1" fontId="7" fillId="7" borderId="11" xfId="0" applyNumberFormat="1" applyFont="1" applyFill="1" applyBorder="1" applyAlignment="1">
      <alignment horizontal="right"/>
    </xf>
    <xf numFmtId="1" fontId="7" fillId="8" borderId="0" xfId="0" applyNumberFormat="1" applyFont="1" applyFill="1" applyAlignment="1">
      <alignment horizontal="right"/>
    </xf>
    <xf numFmtId="164" fontId="7" fillId="8" borderId="0" xfId="0" applyNumberFormat="1" applyFont="1" applyFill="1" applyAlignment="1">
      <alignment horizontal="right"/>
    </xf>
    <xf numFmtId="0" fontId="7" fillId="4" borderId="12" xfId="0" applyFont="1" applyFill="1" applyBorder="1" applyAlignment="1">
      <alignment horizontal="right"/>
    </xf>
    <xf numFmtId="164" fontId="7" fillId="4" borderId="0" xfId="0" applyNumberFormat="1" applyFont="1" applyFill="1" applyAlignment="1">
      <alignment horizontal="right"/>
    </xf>
    <xf numFmtId="2" fontId="7" fillId="4" borderId="0" xfId="0" applyNumberFormat="1" applyFont="1" applyFill="1" applyAlignment="1">
      <alignment horizontal="right"/>
    </xf>
    <xf numFmtId="1" fontId="7" fillId="4" borderId="11" xfId="0" applyNumberFormat="1" applyFont="1" applyFill="1" applyBorder="1" applyAlignment="1">
      <alignment horizontal="right"/>
    </xf>
    <xf numFmtId="0" fontId="7" fillId="4" borderId="0" xfId="0" applyFont="1" applyFill="1" applyAlignment="1">
      <alignment horizontal="right"/>
    </xf>
    <xf numFmtId="2" fontId="5" fillId="4" borderId="0" xfId="0" applyNumberFormat="1" applyFont="1" applyFill="1" applyBorder="1" applyAlignment="1"/>
    <xf numFmtId="1" fontId="7" fillId="4" borderId="0" xfId="0" applyNumberFormat="1" applyFont="1" applyFill="1" applyBorder="1" applyAlignment="1">
      <alignment horizontal="right"/>
    </xf>
    <xf numFmtId="2" fontId="7" fillId="5" borderId="0" xfId="0" applyNumberFormat="1" applyFont="1" applyFill="1" applyBorder="1" applyAlignment="1">
      <alignment horizontal="right"/>
    </xf>
    <xf numFmtId="164" fontId="7" fillId="6" borderId="0" xfId="0" applyNumberFormat="1" applyFont="1" applyFill="1" applyBorder="1" applyAlignment="1">
      <alignment horizontal="right"/>
    </xf>
    <xf numFmtId="1" fontId="7" fillId="6" borderId="0" xfId="0" applyNumberFormat="1" applyFont="1" applyFill="1" applyBorder="1" applyAlignment="1">
      <alignment horizontal="right"/>
    </xf>
    <xf numFmtId="164" fontId="7" fillId="7" borderId="0" xfId="0" applyNumberFormat="1" applyFont="1" applyFill="1" applyBorder="1" applyAlignment="1">
      <alignment horizontal="right"/>
    </xf>
    <xf numFmtId="1" fontId="7" fillId="8" borderId="0" xfId="0" applyNumberFormat="1" applyFont="1" applyFill="1" applyBorder="1" applyAlignment="1">
      <alignment horizontal="right"/>
    </xf>
    <xf numFmtId="164" fontId="7" fillId="8" borderId="0" xfId="0" applyNumberFormat="1" applyFont="1" applyFill="1" applyBorder="1" applyAlignment="1">
      <alignment horizontal="right"/>
    </xf>
    <xf numFmtId="164" fontId="7" fillId="4" borderId="0" xfId="0" applyNumberFormat="1" applyFont="1" applyFill="1" applyBorder="1" applyAlignment="1">
      <alignment horizontal="right"/>
    </xf>
    <xf numFmtId="2" fontId="7" fillId="4" borderId="0" xfId="0" applyNumberFormat="1" applyFont="1" applyFill="1" applyBorder="1" applyAlignment="1">
      <alignment horizontal="right"/>
    </xf>
    <xf numFmtId="0" fontId="7" fillId="4" borderId="0" xfId="0" applyFont="1" applyFill="1" applyBorder="1" applyAlignment="1">
      <alignment horizontal="right"/>
    </xf>
    <xf numFmtId="0" fontId="7" fillId="2" borderId="0" xfId="0" applyFont="1" applyFill="1" applyAlignment="1">
      <alignment horizontal="right"/>
    </xf>
    <xf numFmtId="2" fontId="10" fillId="4" borderId="0" xfId="0" applyNumberFormat="1" applyFont="1" applyFill="1" applyAlignment="1">
      <alignment horizontal="left"/>
    </xf>
    <xf numFmtId="1" fontId="10" fillId="7" borderId="0" xfId="0" applyNumberFormat="1" applyFont="1" applyFill="1" applyAlignment="1">
      <alignment horizontal="left"/>
    </xf>
    <xf numFmtId="1" fontId="7" fillId="7" borderId="0" xfId="0" applyNumberFormat="1" applyFont="1" applyFill="1" applyAlignment="1">
      <alignment horizontal="right"/>
    </xf>
    <xf numFmtId="1" fontId="7" fillId="7" borderId="0" xfId="0" applyNumberFormat="1" applyFont="1" applyFill="1" applyBorder="1" applyAlignment="1">
      <alignment horizontal="right"/>
    </xf>
    <xf numFmtId="0" fontId="10" fillId="4" borderId="0" xfId="0" applyFont="1" applyFill="1" applyAlignment="1"/>
    <xf numFmtId="0" fontId="7" fillId="4" borderId="11" xfId="0" applyFont="1" applyFill="1" applyBorder="1" applyAlignment="1">
      <alignment horizontal="right"/>
    </xf>
    <xf numFmtId="0" fontId="0" fillId="0" borderId="9" xfId="0" applyBorder="1"/>
    <xf numFmtId="0" fontId="0" fillId="0" borderId="8" xfId="0" applyBorder="1"/>
    <xf numFmtId="1" fontId="7" fillId="10" borderId="0" xfId="0" applyNumberFormat="1" applyFont="1" applyFill="1" applyBorder="1" applyAlignment="1">
      <alignment horizontal="right"/>
    </xf>
    <xf numFmtId="1" fontId="10" fillId="10" borderId="0" xfId="0" applyNumberFormat="1" applyFont="1" applyFill="1" applyBorder="1" applyAlignment="1">
      <alignment horizontal="left"/>
    </xf>
    <xf numFmtId="0" fontId="5" fillId="11" borderId="0" xfId="0" applyFont="1" applyFill="1" applyBorder="1" applyAlignment="1"/>
    <xf numFmtId="0" fontId="6" fillId="11" borderId="0" xfId="0" applyFont="1" applyFill="1" applyBorder="1" applyAlignment="1">
      <alignment horizontal="left"/>
    </xf>
    <xf numFmtId="2" fontId="7" fillId="11" borderId="0" xfId="0" applyNumberFormat="1" applyFont="1" applyFill="1" applyBorder="1" applyAlignment="1">
      <alignment horizontal="left"/>
    </xf>
    <xf numFmtId="1" fontId="7" fillId="11" borderId="0" xfId="0" applyNumberFormat="1" applyFont="1" applyFill="1" applyBorder="1" applyAlignment="1">
      <alignment horizontal="left"/>
    </xf>
    <xf numFmtId="0" fontId="7" fillId="11" borderId="0" xfId="0" applyFont="1" applyFill="1" applyBorder="1" applyAlignment="1">
      <alignment horizontal="left"/>
    </xf>
    <xf numFmtId="164" fontId="7" fillId="11" borderId="0" xfId="0" applyNumberFormat="1" applyFont="1" applyFill="1" applyBorder="1" applyAlignment="1">
      <alignment horizontal="left"/>
    </xf>
    <xf numFmtId="164" fontId="13" fillId="11" borderId="0" xfId="0" applyNumberFormat="1" applyFont="1" applyFill="1" applyBorder="1" applyAlignment="1">
      <alignment horizontal="right"/>
    </xf>
    <xf numFmtId="1" fontId="13" fillId="11" borderId="0" xfId="0" applyNumberFormat="1" applyFont="1" applyFill="1" applyBorder="1" applyAlignment="1">
      <alignment horizontal="left"/>
    </xf>
    <xf numFmtId="17" fontId="6" fillId="11" borderId="0" xfId="0" applyNumberFormat="1" applyFont="1" applyFill="1" applyBorder="1" applyAlignment="1"/>
    <xf numFmtId="2" fontId="7" fillId="11" borderId="0" xfId="0" applyNumberFormat="1" applyFont="1" applyFill="1" applyBorder="1" applyAlignment="1">
      <alignment horizontal="right"/>
    </xf>
    <xf numFmtId="0" fontId="8" fillId="11" borderId="0" xfId="0" applyFont="1" applyFill="1" applyAlignment="1"/>
    <xf numFmtId="1" fontId="7" fillId="11" borderId="0" xfId="0" applyNumberFormat="1" applyFont="1" applyFill="1" applyBorder="1" applyAlignment="1">
      <alignment horizontal="right"/>
    </xf>
    <xf numFmtId="0" fontId="7" fillId="11" borderId="0" xfId="0" applyFont="1" applyFill="1" applyBorder="1" applyAlignment="1">
      <alignment horizontal="right"/>
    </xf>
    <xf numFmtId="164" fontId="7" fillId="11" borderId="0" xfId="0" applyNumberFormat="1" applyFont="1" applyFill="1" applyBorder="1" applyAlignment="1">
      <alignment horizontal="right"/>
    </xf>
    <xf numFmtId="17" fontId="6" fillId="11" borderId="0" xfId="0" applyNumberFormat="1" applyFont="1" applyFill="1" applyBorder="1" applyAlignment="1">
      <alignment horizontal="right"/>
    </xf>
    <xf numFmtId="164" fontId="9" fillId="12" borderId="0" xfId="0" applyNumberFormat="1" applyFont="1" applyFill="1" applyBorder="1" applyAlignment="1"/>
    <xf numFmtId="1" fontId="9" fillId="12" borderId="0" xfId="0" applyNumberFormat="1" applyFont="1" applyFill="1" applyBorder="1" applyAlignment="1"/>
    <xf numFmtId="164" fontId="9" fillId="12" borderId="11" xfId="0" applyNumberFormat="1" applyFont="1" applyFill="1" applyBorder="1" applyAlignment="1"/>
    <xf numFmtId="1" fontId="9" fillId="12" borderId="11" xfId="0" applyNumberFormat="1" applyFont="1" applyFill="1" applyBorder="1" applyAlignment="1"/>
    <xf numFmtId="1" fontId="10" fillId="10" borderId="11" xfId="0" applyNumberFormat="1" applyFont="1" applyFill="1" applyBorder="1" applyAlignment="1">
      <alignment horizontal="left"/>
    </xf>
    <xf numFmtId="1" fontId="7" fillId="10" borderId="11" xfId="0" applyNumberFormat="1" applyFont="1" applyFill="1" applyBorder="1" applyAlignment="1">
      <alignment horizontal="right"/>
    </xf>
    <xf numFmtId="164" fontId="7" fillId="10" borderId="0" xfId="0" applyNumberFormat="1" applyFont="1" applyFill="1" applyBorder="1" applyAlignment="1">
      <alignment horizontal="right"/>
    </xf>
    <xf numFmtId="164" fontId="6" fillId="4" borderId="13" xfId="0" applyNumberFormat="1" applyFont="1" applyFill="1" applyBorder="1" applyAlignment="1">
      <alignment horizontal="center"/>
    </xf>
    <xf numFmtId="0" fontId="10" fillId="4" borderId="13" xfId="0" applyFont="1" applyFill="1" applyBorder="1" applyAlignment="1">
      <alignment horizontal="center"/>
    </xf>
    <xf numFmtId="164" fontId="6" fillId="7" borderId="13" xfId="0" applyNumberFormat="1" applyFont="1" applyFill="1" applyBorder="1" applyAlignment="1">
      <alignment horizontal="center"/>
    </xf>
    <xf numFmtId="0" fontId="10" fillId="0" borderId="13" xfId="0" applyFont="1" applyBorder="1" applyAlignment="1">
      <alignment horizontal="center"/>
    </xf>
    <xf numFmtId="0" fontId="6" fillId="2" borderId="13" xfId="0" applyFont="1" applyFill="1" applyBorder="1" applyAlignment="1">
      <alignment horizontal="center"/>
    </xf>
    <xf numFmtId="0" fontId="7" fillId="2" borderId="13" xfId="0" applyFont="1" applyFill="1" applyBorder="1" applyAlignment="1">
      <alignment horizontal="center"/>
    </xf>
    <xf numFmtId="0" fontId="6" fillId="6" borderId="13" xfId="0" applyFont="1" applyFill="1" applyBorder="1" applyAlignment="1">
      <alignment horizontal="center"/>
    </xf>
    <xf numFmtId="0" fontId="10" fillId="2" borderId="13" xfId="0" applyFont="1" applyFill="1" applyBorder="1" applyAlignment="1">
      <alignment horizontal="center"/>
    </xf>
    <xf numFmtId="164" fontId="6" fillId="8" borderId="13" xfId="0" applyNumberFormat="1" applyFont="1" applyFill="1" applyBorder="1" applyAlignment="1">
      <alignment horizontal="center"/>
    </xf>
    <xf numFmtId="0" fontId="10" fillId="8" borderId="13" xfId="0" applyFont="1" applyFill="1" applyBorder="1" applyAlignment="1">
      <alignment horizontal="center"/>
    </xf>
    <xf numFmtId="0" fontId="6" fillId="10" borderId="12" xfId="0" applyFont="1" applyFill="1" applyBorder="1" applyAlignment="1">
      <alignment horizontal="center"/>
    </xf>
    <xf numFmtId="0" fontId="12" fillId="0" borderId="0" xfId="0" applyFont="1" applyAlignment="1">
      <alignment horizontal="center"/>
    </xf>
    <xf numFmtId="0" fontId="12" fillId="0" borderId="11"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6/relationships/attachedToolbars" Target="attachedToolbars.bin"/></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[tendxraza1603.xlsx]Tabla!Tabla dinámica2</c:name>
    <c:fmtId val="0"/>
  </c:pivotSource>
  <c:chart>
    <c:autoTitleDeleted val="0"/>
    <c:pivotFmts>
      <c:pivotFmt>
        <c:idx val="0"/>
      </c:pivotFmt>
      <c:pivotFmt>
        <c:idx val="1"/>
      </c:pivotFmt>
      <c:pivotFmt>
        <c:idx val="2"/>
      </c:pivotFmt>
      <c:pivotFmt>
        <c:idx val="3"/>
      </c:pivotFmt>
      <c:pivotFmt>
        <c:idx val="4"/>
      </c:pivotFmt>
      <c:pivotFmt>
        <c:idx val="5"/>
      </c:pivotFmt>
      <c:pivotFmt>
        <c:idx val="6"/>
      </c:pivotFmt>
    </c:pivotFmts>
    <c:plotArea>
      <c:layout/>
      <c:lineChart>
        <c:grouping val="standard"/>
        <c:varyColors val="0"/>
        <c:ser>
          <c:idx val="0"/>
          <c:order val="0"/>
          <c:tx>
            <c:strRef>
              <c:f>Tabla!$B$1:$B$2</c:f>
              <c:strCache>
                <c:ptCount val="1"/>
                <c:pt idx="0">
                  <c:v>G8</c:v>
                </c:pt>
              </c:strCache>
            </c:strRef>
          </c:tx>
          <c:cat>
            <c:strRef>
              <c:f>Tabla!$A$3:$A$33</c:f>
              <c:strCache>
                <c:ptCount val="30"/>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strCache>
            </c:strRef>
          </c:cat>
          <c:val>
            <c:numRef>
              <c:f>Tabla!$B$3:$B$33</c:f>
              <c:numCache>
                <c:formatCode>General</c:formatCode>
                <c:ptCount val="30"/>
                <c:pt idx="2">
                  <c:v>4793.1129031999999</c:v>
                </c:pt>
                <c:pt idx="3">
                  <c:v>5220.7962963</c:v>
                </c:pt>
                <c:pt idx="4">
                  <c:v>5017.9846153999997</c:v>
                </c:pt>
                <c:pt idx="5">
                  <c:v>5176.5555555999999</c:v>
                </c:pt>
                <c:pt idx="6">
                  <c:v>4989.7303370999998</c:v>
                </c:pt>
                <c:pt idx="7">
                  <c:v>5188.0947367999997</c:v>
                </c:pt>
                <c:pt idx="8">
                  <c:v>5273.4117647000003</c:v>
                </c:pt>
                <c:pt idx="9">
                  <c:v>5264.7087379000004</c:v>
                </c:pt>
                <c:pt idx="10">
                  <c:v>5398.2906977000002</c:v>
                </c:pt>
                <c:pt idx="11">
                  <c:v>5625.9876543</c:v>
                </c:pt>
                <c:pt idx="12">
                  <c:v>6125.2470587999996</c:v>
                </c:pt>
                <c:pt idx="13">
                  <c:v>6337.25</c:v>
                </c:pt>
                <c:pt idx="15">
                  <c:v>5481.8596490999998</c:v>
                </c:pt>
                <c:pt idx="17">
                  <c:v>6221.8</c:v>
                </c:pt>
              </c:numCache>
            </c:numRef>
          </c:val>
          <c:smooth val="0"/>
        </c:ser>
        <c:ser>
          <c:idx val="1"/>
          <c:order val="1"/>
          <c:tx>
            <c:strRef>
              <c:f>Tabla!$C$1:$C$2</c:f>
              <c:strCache>
                <c:ptCount val="1"/>
                <c:pt idx="0">
                  <c:v>H8</c:v>
                </c:pt>
              </c:strCache>
            </c:strRef>
          </c:tx>
          <c:cat>
            <c:strRef>
              <c:f>Tabla!$A$3:$A$33</c:f>
              <c:strCache>
                <c:ptCount val="30"/>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strCache>
            </c:strRef>
          </c:cat>
          <c:val>
            <c:numRef>
              <c:f>Tabla!$C$3:$C$33</c:f>
              <c:numCache>
                <c:formatCode>General</c:formatCode>
                <c:ptCount val="30"/>
                <c:pt idx="0">
                  <c:v>5075.1926829000004</c:v>
                </c:pt>
                <c:pt idx="1">
                  <c:v>5260.4539999999997</c:v>
                </c:pt>
                <c:pt idx="2">
                  <c:v>5244.2905198999997</c:v>
                </c:pt>
                <c:pt idx="3">
                  <c:v>5401.9758915000002</c:v>
                </c:pt>
                <c:pt idx="4">
                  <c:v>5391.3609352000003</c:v>
                </c:pt>
                <c:pt idx="5">
                  <c:v>5570.5148225000003</c:v>
                </c:pt>
                <c:pt idx="6">
                  <c:v>5647.1844155999997</c:v>
                </c:pt>
                <c:pt idx="7">
                  <c:v>5788.1495259000003</c:v>
                </c:pt>
                <c:pt idx="8">
                  <c:v>5917.7353418000002</c:v>
                </c:pt>
                <c:pt idx="9">
                  <c:v>6056.0338357999999</c:v>
                </c:pt>
                <c:pt idx="10">
                  <c:v>6136.7150062999999</c:v>
                </c:pt>
                <c:pt idx="11">
                  <c:v>6180.4265895999997</c:v>
                </c:pt>
                <c:pt idx="12">
                  <c:v>6260.6222341000002</c:v>
                </c:pt>
                <c:pt idx="13">
                  <c:v>6290.2188394000004</c:v>
                </c:pt>
                <c:pt idx="14">
                  <c:v>6311.8969126000002</c:v>
                </c:pt>
                <c:pt idx="15">
                  <c:v>6381.3587707999995</c:v>
                </c:pt>
                <c:pt idx="16">
                  <c:v>6470.0613950999996</c:v>
                </c:pt>
                <c:pt idx="17">
                  <c:v>6561.8641318</c:v>
                </c:pt>
                <c:pt idx="18">
                  <c:v>6447.6980596000003</c:v>
                </c:pt>
                <c:pt idx="19">
                  <c:v>6639.9951969000003</c:v>
                </c:pt>
                <c:pt idx="20">
                  <c:v>6771.9502251000004</c:v>
                </c:pt>
                <c:pt idx="21">
                  <c:v>6806.6596724999999</c:v>
                </c:pt>
                <c:pt idx="22">
                  <c:v>6874.626432</c:v>
                </c:pt>
                <c:pt idx="23">
                  <c:v>7079.6797496999998</c:v>
                </c:pt>
                <c:pt idx="24">
                  <c:v>7142.7303293000004</c:v>
                </c:pt>
                <c:pt idx="25">
                  <c:v>7275.7366254999997</c:v>
                </c:pt>
                <c:pt idx="26">
                  <c:v>7880.8432955999997</c:v>
                </c:pt>
              </c:numCache>
            </c:numRef>
          </c:val>
          <c:smooth val="0"/>
        </c:ser>
        <c:ser>
          <c:idx val="2"/>
          <c:order val="2"/>
          <c:tx>
            <c:strRef>
              <c:f>Tabla!$D$1:$D$2</c:f>
              <c:strCache>
                <c:ptCount val="1"/>
                <c:pt idx="0">
                  <c:v>HXJ</c:v>
                </c:pt>
              </c:strCache>
            </c:strRef>
          </c:tx>
          <c:cat>
            <c:strRef>
              <c:f>Tabla!$A$3:$A$33</c:f>
              <c:strCache>
                <c:ptCount val="30"/>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strCache>
            </c:strRef>
          </c:cat>
          <c:val>
            <c:numRef>
              <c:f>Tabla!$D$3:$D$33</c:f>
              <c:numCache>
                <c:formatCode>General</c:formatCode>
                <c:ptCount val="30"/>
                <c:pt idx="0">
                  <c:v>3931.3518518999999</c:v>
                </c:pt>
                <c:pt idx="1">
                  <c:v>4203.6237623999996</c:v>
                </c:pt>
                <c:pt idx="2">
                  <c:v>4183.1198156999999</c:v>
                </c:pt>
                <c:pt idx="3">
                  <c:v>4220.7720207000002</c:v>
                </c:pt>
                <c:pt idx="4">
                  <c:v>4101.6514657999996</c:v>
                </c:pt>
                <c:pt idx="5">
                  <c:v>4332.8784194999998</c:v>
                </c:pt>
                <c:pt idx="6">
                  <c:v>4476.8387978000001</c:v>
                </c:pt>
                <c:pt idx="7">
                  <c:v>4466.9387754999998</c:v>
                </c:pt>
                <c:pt idx="8">
                  <c:v>4652.7017045000002</c:v>
                </c:pt>
                <c:pt idx="9">
                  <c:v>4502.5756578999999</c:v>
                </c:pt>
                <c:pt idx="10">
                  <c:v>4640.1615155</c:v>
                </c:pt>
                <c:pt idx="11">
                  <c:v>4578.4572147999997</c:v>
                </c:pt>
                <c:pt idx="12">
                  <c:v>4687.9648241000004</c:v>
                </c:pt>
                <c:pt idx="13">
                  <c:v>4793.4032033000003</c:v>
                </c:pt>
                <c:pt idx="14">
                  <c:v>4800.9024533000002</c:v>
                </c:pt>
                <c:pt idx="15">
                  <c:v>4871.9320491999997</c:v>
                </c:pt>
                <c:pt idx="16">
                  <c:v>4824.0475237999999</c:v>
                </c:pt>
                <c:pt idx="17">
                  <c:v>4912.4580726000004</c:v>
                </c:pt>
                <c:pt idx="18">
                  <c:v>4981.8662049000004</c:v>
                </c:pt>
                <c:pt idx="19">
                  <c:v>4987.0622612999996</c:v>
                </c:pt>
                <c:pt idx="20">
                  <c:v>4993.2983038000002</c:v>
                </c:pt>
                <c:pt idx="21">
                  <c:v>5030.6911674000003</c:v>
                </c:pt>
                <c:pt idx="22">
                  <c:v>5055.9860072000001</c:v>
                </c:pt>
                <c:pt idx="23">
                  <c:v>5056.4812414999997</c:v>
                </c:pt>
                <c:pt idx="24">
                  <c:v>5204.0346091000001</c:v>
                </c:pt>
                <c:pt idx="25">
                  <c:v>5532.5652708999996</c:v>
                </c:pt>
                <c:pt idx="26">
                  <c:v>5838.9327485000003</c:v>
                </c:pt>
              </c:numCache>
            </c:numRef>
          </c:val>
          <c:smooth val="0"/>
        </c:ser>
        <c:ser>
          <c:idx val="3"/>
          <c:order val="3"/>
          <c:tx>
            <c:strRef>
              <c:f>Tabla!$E$1:$E$2</c:f>
              <c:strCache>
                <c:ptCount val="1"/>
                <c:pt idx="0">
                  <c:v>HXPS</c:v>
                </c:pt>
              </c:strCache>
            </c:strRef>
          </c:tx>
          <c:cat>
            <c:strRef>
              <c:f>Tabla!$A$3:$A$33</c:f>
              <c:strCache>
                <c:ptCount val="30"/>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strCache>
            </c:strRef>
          </c:cat>
          <c:val>
            <c:numRef>
              <c:f>Tabla!$E$3:$E$33</c:f>
              <c:numCache>
                <c:formatCode>General</c:formatCode>
                <c:ptCount val="30"/>
                <c:pt idx="1">
                  <c:v>3809.6216215999998</c:v>
                </c:pt>
                <c:pt idx="2">
                  <c:v>4035.1724138</c:v>
                </c:pt>
                <c:pt idx="3">
                  <c:v>4299.1309523999998</c:v>
                </c:pt>
                <c:pt idx="4">
                  <c:v>4189.3838384000001</c:v>
                </c:pt>
                <c:pt idx="5">
                  <c:v>4717.7202797</c:v>
                </c:pt>
                <c:pt idx="6">
                  <c:v>4924.0506329</c:v>
                </c:pt>
                <c:pt idx="7">
                  <c:v>4925.1767676999998</c:v>
                </c:pt>
                <c:pt idx="8">
                  <c:v>4976.2171717000001</c:v>
                </c:pt>
                <c:pt idx="9">
                  <c:v>5132.0507245999997</c:v>
                </c:pt>
                <c:pt idx="10">
                  <c:v>5242.7386364000004</c:v>
                </c:pt>
                <c:pt idx="11">
                  <c:v>5071.6829268000001</c:v>
                </c:pt>
                <c:pt idx="12">
                  <c:v>5078.4130434999997</c:v>
                </c:pt>
                <c:pt idx="13">
                  <c:v>5013.0248756000001</c:v>
                </c:pt>
                <c:pt idx="14">
                  <c:v>4961.2603036999999</c:v>
                </c:pt>
                <c:pt idx="15">
                  <c:v>4884.4678663000004</c:v>
                </c:pt>
                <c:pt idx="16">
                  <c:v>5076.7146226000004</c:v>
                </c:pt>
                <c:pt idx="17">
                  <c:v>5191.1125828000004</c:v>
                </c:pt>
                <c:pt idx="18">
                  <c:v>4868.0521541999997</c:v>
                </c:pt>
                <c:pt idx="19">
                  <c:v>4896.1403509000002</c:v>
                </c:pt>
                <c:pt idx="20">
                  <c:v>4795.6232877000002</c:v>
                </c:pt>
                <c:pt idx="21">
                  <c:v>4955.8925926000002</c:v>
                </c:pt>
                <c:pt idx="22">
                  <c:v>5294.1216729999996</c:v>
                </c:pt>
                <c:pt idx="23">
                  <c:v>5121.0174672000003</c:v>
                </c:pt>
                <c:pt idx="24">
                  <c:v>5050.2557078</c:v>
                </c:pt>
                <c:pt idx="25">
                  <c:v>4948.5752211999998</c:v>
                </c:pt>
              </c:numCache>
            </c:numRef>
          </c:val>
          <c:smooth val="0"/>
        </c:ser>
        <c:ser>
          <c:idx val="4"/>
          <c:order val="4"/>
          <c:tx>
            <c:strRef>
              <c:f>Tabla!$F$1:$F$2</c:f>
              <c:strCache>
                <c:ptCount val="1"/>
                <c:pt idx="0">
                  <c:v>J8</c:v>
                </c:pt>
              </c:strCache>
            </c:strRef>
          </c:tx>
          <c:cat>
            <c:strRef>
              <c:f>Tabla!$A$3:$A$33</c:f>
              <c:strCache>
                <c:ptCount val="30"/>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strCache>
            </c:strRef>
          </c:cat>
          <c:val>
            <c:numRef>
              <c:f>Tabla!$F$3:$F$33</c:f>
              <c:numCache>
                <c:formatCode>General</c:formatCode>
                <c:ptCount val="30"/>
                <c:pt idx="0">
                  <c:v>3827</c:v>
                </c:pt>
                <c:pt idx="1">
                  <c:v>3939.7323944</c:v>
                </c:pt>
                <c:pt idx="2">
                  <c:v>4111.1643624999997</c:v>
                </c:pt>
                <c:pt idx="3">
                  <c:v>4183.2790054999996</c:v>
                </c:pt>
                <c:pt idx="4">
                  <c:v>4331.4857849</c:v>
                </c:pt>
                <c:pt idx="5">
                  <c:v>4347.5256545000002</c:v>
                </c:pt>
                <c:pt idx="6">
                  <c:v>4303.765324</c:v>
                </c:pt>
                <c:pt idx="7">
                  <c:v>4320.8780674999998</c:v>
                </c:pt>
                <c:pt idx="8">
                  <c:v>4589.8111331999999</c:v>
                </c:pt>
                <c:pt idx="9">
                  <c:v>4683.3514643999997</c:v>
                </c:pt>
                <c:pt idx="10">
                  <c:v>4661.1574127000004</c:v>
                </c:pt>
                <c:pt idx="11">
                  <c:v>4753.2466250999996</c:v>
                </c:pt>
                <c:pt idx="12">
                  <c:v>4730.4689265999996</c:v>
                </c:pt>
                <c:pt idx="13">
                  <c:v>4896.7200763000001</c:v>
                </c:pt>
                <c:pt idx="14">
                  <c:v>4874.612529</c:v>
                </c:pt>
                <c:pt idx="15">
                  <c:v>4890.5631536999999</c:v>
                </c:pt>
                <c:pt idx="16">
                  <c:v>4997.5936519999996</c:v>
                </c:pt>
                <c:pt idx="17">
                  <c:v>5138.2182362000003</c:v>
                </c:pt>
                <c:pt idx="18">
                  <c:v>4959.3173255000002</c:v>
                </c:pt>
                <c:pt idx="19">
                  <c:v>5029.4783811999996</c:v>
                </c:pt>
                <c:pt idx="20">
                  <c:v>5084.9837133999999</c:v>
                </c:pt>
                <c:pt idx="21">
                  <c:v>5083.8969741000001</c:v>
                </c:pt>
                <c:pt idx="22">
                  <c:v>5200.1021583000002</c:v>
                </c:pt>
                <c:pt idx="23">
                  <c:v>5308.3190298999998</c:v>
                </c:pt>
                <c:pt idx="24">
                  <c:v>5446.3656125999996</c:v>
                </c:pt>
                <c:pt idx="25">
                  <c:v>5669.2074756000002</c:v>
                </c:pt>
                <c:pt idx="26">
                  <c:v>6211.8353414000003</c:v>
                </c:pt>
              </c:numCache>
            </c:numRef>
          </c:val>
          <c:smooth val="0"/>
        </c:ser>
        <c:ser>
          <c:idx val="5"/>
          <c:order val="5"/>
          <c:tx>
            <c:strRef>
              <c:f>Tabla!$G$1:$G$2</c:f>
              <c:strCache>
                <c:ptCount val="1"/>
                <c:pt idx="0">
                  <c:v>JXPS</c:v>
                </c:pt>
              </c:strCache>
            </c:strRef>
          </c:tx>
          <c:cat>
            <c:strRef>
              <c:f>Tabla!$A$3:$A$33</c:f>
              <c:strCache>
                <c:ptCount val="30"/>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strCache>
            </c:strRef>
          </c:cat>
          <c:val>
            <c:numRef>
              <c:f>Tabla!$G$3:$G$33</c:f>
              <c:numCache>
                <c:formatCode>General</c:formatCode>
                <c:ptCount val="30"/>
                <c:pt idx="13">
                  <c:v>4390.5645161000002</c:v>
                </c:pt>
                <c:pt idx="14">
                  <c:v>4309.7377048999997</c:v>
                </c:pt>
                <c:pt idx="15">
                  <c:v>4276.6804124</c:v>
                </c:pt>
                <c:pt idx="16">
                  <c:v>4650.3937500000002</c:v>
                </c:pt>
                <c:pt idx="17">
                  <c:v>4601.8</c:v>
                </c:pt>
                <c:pt idx="18">
                  <c:v>4321.2739726</c:v>
                </c:pt>
                <c:pt idx="19">
                  <c:v>4559.7325580999996</c:v>
                </c:pt>
                <c:pt idx="20">
                  <c:v>4649.2913042999999</c:v>
                </c:pt>
                <c:pt idx="21">
                  <c:v>4755.3925233999998</c:v>
                </c:pt>
                <c:pt idx="22">
                  <c:v>4714.0334928000002</c:v>
                </c:pt>
                <c:pt idx="23">
                  <c:v>4925.6956522</c:v>
                </c:pt>
                <c:pt idx="24">
                  <c:v>4769.1256831000001</c:v>
                </c:pt>
                <c:pt idx="25">
                  <c:v>4783.3333333</c:v>
                </c:pt>
              </c:numCache>
            </c:numRef>
          </c:val>
          <c:smooth val="0"/>
        </c:ser>
        <c:ser>
          <c:idx val="6"/>
          <c:order val="6"/>
          <c:tx>
            <c:strRef>
              <c:f>Tabla!$H$1:$H$2</c:f>
              <c:strCache>
                <c:ptCount val="1"/>
                <c:pt idx="0">
                  <c:v>PS8</c:v>
                </c:pt>
              </c:strCache>
            </c:strRef>
          </c:tx>
          <c:cat>
            <c:strRef>
              <c:f>Tabla!$A$3:$A$33</c:f>
              <c:strCache>
                <c:ptCount val="30"/>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strCache>
            </c:strRef>
          </c:cat>
          <c:val>
            <c:numRef>
              <c:f>Tabla!$H$3:$H$33</c:f>
              <c:numCache>
                <c:formatCode>General</c:formatCode>
                <c:ptCount val="30"/>
                <c:pt idx="0">
                  <c:v>3327.6184970999998</c:v>
                </c:pt>
                <c:pt idx="1">
                  <c:v>3369.9954751</c:v>
                </c:pt>
                <c:pt idx="2">
                  <c:v>3468.3005463999998</c:v>
                </c:pt>
                <c:pt idx="3">
                  <c:v>3810.1216215999998</c:v>
                </c:pt>
                <c:pt idx="4">
                  <c:v>3781.8957055000001</c:v>
                </c:pt>
                <c:pt idx="5">
                  <c:v>3770.1603774</c:v>
                </c:pt>
                <c:pt idx="6">
                  <c:v>3687.6228571000001</c:v>
                </c:pt>
                <c:pt idx="7">
                  <c:v>4241.5684932000004</c:v>
                </c:pt>
                <c:pt idx="8">
                  <c:v>4738.2681159000003</c:v>
                </c:pt>
                <c:pt idx="9">
                  <c:v>4608.4728261</c:v>
                </c:pt>
                <c:pt idx="10">
                  <c:v>4503.8633540000001</c:v>
                </c:pt>
                <c:pt idx="11">
                  <c:v>4674.1201922999999</c:v>
                </c:pt>
                <c:pt idx="12">
                  <c:v>4612.75</c:v>
                </c:pt>
                <c:pt idx="13">
                  <c:v>4290.3517787000001</c:v>
                </c:pt>
                <c:pt idx="14">
                  <c:v>4169.9054877999997</c:v>
                </c:pt>
                <c:pt idx="15">
                  <c:v>4276.3801370000001</c:v>
                </c:pt>
                <c:pt idx="16">
                  <c:v>4506.5551181000001</c:v>
                </c:pt>
                <c:pt idx="17">
                  <c:v>4709.4682081000001</c:v>
                </c:pt>
                <c:pt idx="18">
                  <c:v>4771.7098765000001</c:v>
                </c:pt>
                <c:pt idx="19">
                  <c:v>4451.0141342999996</c:v>
                </c:pt>
                <c:pt idx="20">
                  <c:v>4304.1845493999999</c:v>
                </c:pt>
                <c:pt idx="21">
                  <c:v>4674.0583942000003</c:v>
                </c:pt>
                <c:pt idx="22">
                  <c:v>4451.8299319999996</c:v>
                </c:pt>
                <c:pt idx="23">
                  <c:v>4809.6830356999999</c:v>
                </c:pt>
                <c:pt idx="24">
                  <c:v>4796.1978022000003</c:v>
                </c:pt>
                <c:pt idx="25">
                  <c:v>4449.9636363999998</c:v>
                </c:pt>
              </c:numCache>
            </c:numRef>
          </c:val>
          <c:smooth val="0"/>
        </c:ser>
        <c:dLbls>
          <c:showLegendKey val="0"/>
          <c:showVal val="0"/>
          <c:showCatName val="0"/>
          <c:showSerName val="0"/>
          <c:showPercent val="0"/>
          <c:showBubbleSize val="0"/>
        </c:dLbls>
        <c:marker val="1"/>
        <c:smooth val="0"/>
        <c:axId val="102753408"/>
        <c:axId val="102968320"/>
      </c:lineChart>
      <c:catAx>
        <c:axId val="102753408"/>
        <c:scaling>
          <c:orientation val="minMax"/>
        </c:scaling>
        <c:delete val="0"/>
        <c:axPos val="b"/>
        <c:numFmt formatCode="General" sourceLinked="1"/>
        <c:majorTickMark val="out"/>
        <c:minorTickMark val="none"/>
        <c:tickLblPos val="nextTo"/>
        <c:txPr>
          <a:bodyPr/>
          <a:lstStyle/>
          <a:p>
            <a:pPr>
              <a:defRPr sz="900"/>
            </a:pPr>
            <a:endParaRPr lang="en-US"/>
          </a:p>
        </c:txPr>
        <c:crossAx val="102968320"/>
        <c:crosses val="autoZero"/>
        <c:auto val="0"/>
        <c:lblAlgn val="ctr"/>
        <c:lblOffset val="100"/>
        <c:noMultiLvlLbl val="0"/>
      </c:catAx>
      <c:valAx>
        <c:axId val="102968320"/>
        <c:scaling>
          <c:orientation val="minMax"/>
        </c:scaling>
        <c:delete val="0"/>
        <c:axPos val="l"/>
        <c:majorGridlines/>
        <c:numFmt formatCode="General" sourceLinked="1"/>
        <c:majorTickMark val="out"/>
        <c:minorTickMark val="none"/>
        <c:tickLblPos val="nextTo"/>
        <c:crossAx val="102753408"/>
        <c:crosses val="autoZero"/>
        <c:crossBetween val="between"/>
      </c:valAx>
    </c:plotArea>
    <c:legend>
      <c:legendPos val="r"/>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98"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9694" cy="6288444"/>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BVL" refreshedDate="42444.511888657406" createdVersion="4" refreshedVersion="4" recordCount="339">
  <cacheSource type="worksheet">
    <worksheetSource ref="A11:AF350" sheet="datos"/>
  </cacheSource>
  <cacheFields count="32">
    <cacheField name="Raza" numFmtId="0">
      <sharedItems containsBlank="1" count="8">
        <s v="J8"/>
        <s v="HXJ"/>
        <s v="H8"/>
        <s v="HXPS"/>
        <s v="PS8"/>
        <s v="JXPS"/>
        <s v="G8"/>
        <m/>
      </sharedItems>
    </cacheField>
    <cacheField name="Año Nacimiento" numFmtId="1">
      <sharedItems containsString="0" containsBlank="1" containsNumber="1" containsInteger="1" minValue="1987" maxValue="2016" count="31">
        <n v="1987"/>
        <n v="1988"/>
        <n v="1989"/>
        <n v="1990"/>
        <n v="1991"/>
        <n v="1992"/>
        <n v="1993"/>
        <n v="1994"/>
        <n v="1995"/>
        <n v="1996"/>
        <n v="1997"/>
        <n v="1998"/>
        <n v="1999"/>
        <n v="2000"/>
        <n v="2001"/>
        <n v="2002"/>
        <n v="2003"/>
        <n v="2004"/>
        <n v="2005"/>
        <n v="2006"/>
        <n v="2007"/>
        <n v="2008"/>
        <n v="2009"/>
        <n v="2010"/>
        <n v="2011"/>
        <n v="2012"/>
        <n v="2013"/>
        <n v="2014"/>
        <n v="2015"/>
        <n v="2016"/>
        <m/>
      </sharedItems>
    </cacheField>
    <cacheField name="% Consanguinidad" numFmtId="2">
      <sharedItems containsString="0" containsBlank="1" containsNumber="1" minValue="0" maxValue="1.6614814815000001"/>
    </cacheField>
    <cacheField name="datos_leche_305K" numFmtId="1">
      <sharedItems containsString="0" containsBlank="1" containsNumber="1" containsInteger="1" minValue="52" maxValue="4226"/>
    </cacheField>
    <cacheField name="Producción Corregida 305d_Leche" numFmtId="1">
      <sharedItems containsString="0" containsBlank="1" containsNumber="1" minValue="3327.6184970999998" maxValue="7880.8432955999997"/>
    </cacheField>
    <cacheField name="datos_valor de Cría_Leche" numFmtId="0">
      <sharedItems containsString="0" containsBlank="1" containsNumber="1" containsInteger="1" minValue="52" maxValue="7850"/>
    </cacheField>
    <cacheField name="Valor de Cría_Leche" numFmtId="164">
      <sharedItems containsString="0" containsBlank="1" containsNumber="1" minValue="-113.27200000000001" maxValue="385.05914286000001"/>
    </cacheField>
    <cacheField name="%Confiabilidad_Leche" numFmtId="1">
      <sharedItems containsString="0" containsBlank="1" containsNumber="1" minValue="9.6010309278000001" maxValue="35.653384000000003"/>
    </cacheField>
    <cacheField name="datos_Grasa" numFmtId="0">
      <sharedItems containsString="0" containsBlank="1" containsNumber="1" containsInteger="1" minValue="64" maxValue="545"/>
    </cacheField>
    <cacheField name="Producción  Corregida 305d_Grasa" numFmtId="1">
      <sharedItems containsString="0" containsBlank="1" containsNumber="1" minValue="179.6" maxValue="270.95454545000001"/>
    </cacheField>
    <cacheField name="Valor de Cría_Grasa" numFmtId="164">
      <sharedItems containsString="0" containsBlank="1" containsNumber="1" minValue="-3.0519355780000001" maxValue="5.6977367823999998"/>
    </cacheField>
    <cacheField name="%Confiabilidad_Grasa" numFmtId="1">
      <sharedItems containsString="0" containsBlank="1" containsNumber="1" minValue="9.2993826106000004" maxValue="20.246365317999999"/>
    </cacheField>
    <cacheField name="datos_Proteína" numFmtId="1">
      <sharedItems containsString="0" containsBlank="1" containsNumber="1" containsInteger="1" minValue="52" maxValue="543"/>
    </cacheField>
    <cacheField name="Producción Corregida_305d_Proteína" numFmtId="1">
      <sharedItems containsString="0" containsBlank="1" containsNumber="1" minValue="165.74489796" maxValue="252.91727494"/>
    </cacheField>
    <cacheField name="Valor de Cría_Proteína" numFmtId="164">
      <sharedItems containsString="0" containsBlank="1" containsNumber="1" minValue="-0.66970653499999999" maxValue="6.4911349078000002"/>
    </cacheField>
    <cacheField name="%Confiabilidad_Proteína" numFmtId="1">
      <sharedItems containsString="0" containsBlank="1" containsNumber="1" minValue="14.54847801" maxValue="27.080989330000001"/>
    </cacheField>
    <cacheField name="datos_Sólidos" numFmtId="1">
      <sharedItems containsString="0" containsBlank="1" containsNumber="1" containsInteger="1" minValue="59" maxValue="546"/>
    </cacheField>
    <cacheField name="Producción Corregida_305d_Sólidos" numFmtId="1">
      <sharedItems containsString="0" containsBlank="1" containsNumber="1" minValue="619.48979592000001" maxValue="964.69230769000001"/>
    </cacheField>
    <cacheField name="Valor de Cría_Sólidos" numFmtId="164">
      <sharedItems containsString="0" containsBlank="1" containsNumber="1" minValue="-5.6468720169999997" maxValue="20.870572277000001"/>
    </cacheField>
    <cacheField name="%Confiabilidad_Sólidos" numFmtId="1">
      <sharedItems containsString="0" containsBlank="1" containsNumber="1" minValue="5.2967350902000003" maxValue="17.418827891999999"/>
    </cacheField>
    <cacheField name="datos_Días Abiertos" numFmtId="1">
      <sharedItems containsString="0" containsBlank="1" containsNumber="1" containsInteger="1" minValue="52" maxValue="4226"/>
    </cacheField>
    <cacheField name="Días Abiertos" numFmtId="1">
      <sharedItems containsString="0" containsBlank="1" containsNumber="1" containsInteger="1" minValue="94" maxValue="167"/>
    </cacheField>
    <cacheField name="Valor Cría_DíasAbiertos" numFmtId="164">
      <sharedItems containsString="0" containsBlank="1" containsNumber="1" minValue="-2.9927980989999998" maxValue="4.7077534960999996"/>
    </cacheField>
    <cacheField name="%Confiabilidad_DíasAbiertos" numFmtId="1">
      <sharedItems containsString="0" containsBlank="1" containsNumber="1" minValue="6.0677315435999999" maxValue="20.085474981000001"/>
    </cacheField>
    <cacheField name="datos_CélulasSomáticas" numFmtId="1">
      <sharedItems containsString="0" containsBlank="1" containsNumber="1" containsInteger="1" minValue="74" maxValue="831"/>
    </cacheField>
    <cacheField name="CélulasSomáticas_score" numFmtId="0">
      <sharedItems containsString="0" containsBlank="1" containsNumber="1" minValue="2.5430000000000001" maxValue="4.0730000000000004"/>
    </cacheField>
    <cacheField name="Valor de Cría_CélulasSomáticas" numFmtId="0">
      <sharedItems containsString="0" containsBlank="1" containsNumber="1" minValue="-0.11803928299999999" maxValue="6.44274918E-2"/>
    </cacheField>
    <cacheField name="% Confiabilidad_CélulasSomáticas" numFmtId="1">
      <sharedItems containsString="0" containsBlank="1" containsNumber="1" minValue="6.5812479145999996" maxValue="18.622833530000001"/>
    </cacheField>
    <cacheField name="datos_VidaProductiva" numFmtId="0">
      <sharedItems containsString="0" containsBlank="1" containsNumber="1" containsInteger="1" minValue="51" maxValue="4198"/>
    </cacheField>
    <cacheField name="VidaProductiva_meses" numFmtId="164">
      <sharedItems containsString="0" containsBlank="1" containsNumber="1" minValue="17.571153846000001" maxValue="56.383333333000003"/>
    </cacheField>
    <cacheField name="Valor de Cría_VidaProductiva" numFmtId="2">
      <sharedItems containsString="0" containsBlank="1" containsNumber="1" minValue="-9.9287178479999998" maxValue="1.9452491582"/>
    </cacheField>
    <cacheField name="% Confiabilidad_VidaProductiva" numFmtId="1">
      <sharedItems containsString="0" containsBlank="1" containsNumber="1" minValue="4.9890624534999999" maxValue="17.1165823480000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39">
  <r>
    <x v="0"/>
    <x v="0"/>
    <n v="0.22778115500000001"/>
    <n v="415"/>
    <n v="3827"/>
    <n v="561"/>
    <n v="-99.265187170000004"/>
    <n v="30.742759358000001"/>
    <n v="80"/>
    <n v="179.6"/>
    <n v="-2.515826165"/>
    <n v="14.640673834999999"/>
    <m/>
    <m/>
    <m/>
    <m/>
    <m/>
    <m/>
    <m/>
    <m/>
    <n v="415"/>
    <n v="123"/>
    <n v="1.2034964286000001"/>
    <n v="13.401414286"/>
    <m/>
    <m/>
    <m/>
    <m/>
    <n v="413"/>
    <n v="41.072881356000003"/>
    <n v="0.48774141050000003"/>
    <n v="9.6263352621999996"/>
  </r>
  <r>
    <x v="0"/>
    <x v="1"/>
    <n v="0.15880195599999999"/>
    <n v="497"/>
    <n v="3939.7323944"/>
    <n v="685"/>
    <n v="-92.578072989999995"/>
    <n v="31.143522627999999"/>
    <n v="72"/>
    <n v="198.54166667000001"/>
    <n v="-3.0519355780000001"/>
    <n v="14.784209369999999"/>
    <m/>
    <m/>
    <m/>
    <m/>
    <m/>
    <m/>
    <m/>
    <m/>
    <n v="497"/>
    <n v="124"/>
    <n v="1.4022715327999999"/>
    <n v="14.267147445000001"/>
    <m/>
    <m/>
    <m/>
    <m/>
    <n v="497"/>
    <n v="40.024547284000001"/>
    <n v="0.60165000000000002"/>
    <n v="10.925551176000001"/>
  </r>
  <r>
    <x v="0"/>
    <x v="2"/>
    <n v="0.16742911150000001"/>
    <n v="651"/>
    <n v="4111.1643624999997"/>
    <n v="876"/>
    <n v="-52.865650680000002"/>
    <n v="32.811618721000002"/>
    <n v="84"/>
    <n v="211.15476190000001"/>
    <n v="-2.4182643019999999"/>
    <n v="15.144224255999999"/>
    <m/>
    <m/>
    <m/>
    <m/>
    <n v="59"/>
    <n v="701.13559322000003"/>
    <n v="-5.6468720169999997"/>
    <n v="10.695958785"/>
    <n v="651"/>
    <n v="120"/>
    <n v="0.62209028570000002"/>
    <n v="15.285046856999999"/>
    <m/>
    <m/>
    <m/>
    <m/>
    <n v="650"/>
    <n v="44.395384614999998"/>
    <n v="0.48752359029999998"/>
    <n v="11.419047526"/>
  </r>
  <r>
    <x v="0"/>
    <x v="3"/>
    <n v="0.23457251909999999"/>
    <n v="724"/>
    <n v="4183.2790054999996"/>
    <n v="1053"/>
    <n v="-36.242155750000002"/>
    <n v="32.456866097000002"/>
    <n v="95"/>
    <n v="213.89473684000001"/>
    <n v="-2.493825261"/>
    <n v="15.865054131000001"/>
    <m/>
    <m/>
    <m/>
    <m/>
    <n v="74"/>
    <n v="727.51351351000005"/>
    <n v="3.4056337999999999E-2"/>
    <n v="10.720158058999999"/>
    <n v="724"/>
    <n v="128"/>
    <n v="1.4225613700999999"/>
    <n v="15.776368221"/>
    <m/>
    <m/>
    <m/>
    <m/>
    <n v="724"/>
    <n v="41.303453038999997"/>
    <n v="0.87315340360000004"/>
    <n v="12.235178618999999"/>
  </r>
  <r>
    <x v="0"/>
    <x v="4"/>
    <n v="0.25752657690000003"/>
    <n v="809"/>
    <n v="4331.4857849"/>
    <n v="1190"/>
    <n v="25.468655462000001"/>
    <n v="34.093785713999999"/>
    <n v="120"/>
    <n v="230.55"/>
    <n v="-1.4843994949999999"/>
    <n v="17.289583684"/>
    <m/>
    <m/>
    <m/>
    <m/>
    <n v="110"/>
    <n v="739.69090908999999"/>
    <n v="1.5245163728"/>
    <n v="12.065070529"/>
    <n v="809"/>
    <n v="122"/>
    <n v="1.5302453782000001"/>
    <n v="17.376467226999999"/>
    <m/>
    <m/>
    <m/>
    <m/>
    <n v="807"/>
    <n v="41.055885998000001"/>
    <n v="1.2231402027"/>
    <n v="13.783009375000001"/>
  </r>
  <r>
    <x v="0"/>
    <x v="5"/>
    <n v="0.30849797800000001"/>
    <n v="955"/>
    <n v="4347.5256545000002"/>
    <n v="1427"/>
    <n v="29.071037141000001"/>
    <n v="33.612529782999999"/>
    <n v="136"/>
    <n v="221.83823529"/>
    <n v="-0.189950912"/>
    <n v="17.434738428999999"/>
    <m/>
    <m/>
    <m/>
    <m/>
    <n v="120"/>
    <n v="717.9"/>
    <n v="1.5945564854000001"/>
    <n v="12.410558577"/>
    <n v="955"/>
    <n v="123"/>
    <n v="1.4098618513000001"/>
    <n v="17.507120617000002"/>
    <m/>
    <m/>
    <m/>
    <m/>
    <n v="951"/>
    <n v="40.486119874000003"/>
    <n v="1.2445896892999999"/>
    <n v="14.182632203000001"/>
  </r>
  <r>
    <x v="0"/>
    <x v="6"/>
    <n v="0.20846908729999999"/>
    <n v="1142"/>
    <n v="4303.765324"/>
    <n v="1622"/>
    <n v="36.837817508999997"/>
    <n v="33.793059802999998"/>
    <n v="148"/>
    <n v="243.25675676"/>
    <n v="-4.3537368999999999E-2"/>
    <n v="17.780668314"/>
    <n v="55"/>
    <n v="195.70909090999999"/>
    <n v="-0.66970653499999999"/>
    <n v="25.194189272999999"/>
    <n v="146"/>
    <n v="728.52054795000004"/>
    <n v="1.1053719165"/>
    <n v="14.036160342000001"/>
    <n v="1142"/>
    <n v="126"/>
    <n v="1.5242487654000001"/>
    <n v="17.644682099000001"/>
    <m/>
    <m/>
    <m/>
    <m/>
    <n v="1132"/>
    <n v="37.917844522999999"/>
    <n v="1.3826670838999999"/>
    <n v="14.553909386999999"/>
  </r>
  <r>
    <x v="0"/>
    <x v="7"/>
    <n v="0.32459111660000001"/>
    <n v="1304"/>
    <n v="4320.8780674999998"/>
    <n v="1912"/>
    <n v="50.234435146000003"/>
    <n v="34.427437761999997"/>
    <n v="165"/>
    <n v="256.41212121000001"/>
    <n v="-0.10535465099999999"/>
    <n v="18.280802326"/>
    <n v="78"/>
    <n v="207.79487179"/>
    <n v="-0.53032774900000001"/>
    <n v="25.749779580999999"/>
    <n v="165"/>
    <n v="767.8969697"/>
    <n v="2.9040155738000002"/>
    <n v="15.109462295"/>
    <n v="1304"/>
    <n v="125"/>
    <n v="1.4457189645999999"/>
    <n v="18.339066560999999"/>
    <m/>
    <m/>
    <m/>
    <m/>
    <n v="1286"/>
    <n v="38.169440123999998"/>
    <n v="1.5111250668"/>
    <n v="15.173065793999999"/>
  </r>
  <r>
    <x v="0"/>
    <x v="8"/>
    <n v="0.47355926189999997"/>
    <n v="1509"/>
    <n v="4589.8111331999999"/>
    <n v="2259"/>
    <n v="86.811589198999997"/>
    <n v="35.013771579999997"/>
    <n v="262"/>
    <n v="243.75572518999999"/>
    <n v="-0.46802443399999999"/>
    <n v="19.545863172000001"/>
    <n v="169"/>
    <n v="199.17159763000001"/>
    <n v="0.18009437310000001"/>
    <n v="26.363053168"/>
    <n v="263"/>
    <n v="736.33460075999994"/>
    <n v="4.8500097149999997"/>
    <n v="16.182143135"/>
    <n v="1509"/>
    <n v="125"/>
    <n v="1.6227847314999999"/>
    <n v="19.270156235999998"/>
    <m/>
    <m/>
    <m/>
    <m/>
    <n v="1498"/>
    <n v="38.801602136"/>
    <n v="1.8287555953000001"/>
    <n v="16.241468441999999"/>
  </r>
  <r>
    <x v="0"/>
    <x v="9"/>
    <n v="0.54586057990000003"/>
    <n v="1673"/>
    <n v="4683.3514643999997"/>
    <n v="2607"/>
    <n v="83.455093977999994"/>
    <n v="35.133173378999999"/>
    <n v="249"/>
    <n v="247.17670683"/>
    <n v="-1.303424277"/>
    <n v="20.246365317999999"/>
    <n v="198"/>
    <n v="202.02525252999999"/>
    <n v="0.7754634896"/>
    <n v="27.032750192000002"/>
    <n v="251"/>
    <n v="755.19521912000005"/>
    <n v="4.3573259546000003"/>
    <n v="17.418827891999999"/>
    <n v="1673"/>
    <n v="124"/>
    <n v="1.3558614319"/>
    <n v="20.085474981000001"/>
    <n v="74"/>
    <n v="3.5310000000000001"/>
    <n v="-1.5142064E-2"/>
    <n v="13.720643729000001"/>
    <n v="1660"/>
    <n v="38.729036145000002"/>
    <n v="1.6216652411000001"/>
    <n v="17.116582348000001"/>
  </r>
  <r>
    <x v="0"/>
    <x v="10"/>
    <n v="0.60972010180000002"/>
    <n v="1747"/>
    <n v="4661.1574127000004"/>
    <n v="2723"/>
    <n v="74.710253397000002"/>
    <n v="35.027411678"/>
    <n v="238"/>
    <n v="240.76050420000001"/>
    <n v="-1.404242547"/>
    <n v="20.147885903999999"/>
    <n v="218"/>
    <n v="195.22477064"/>
    <n v="0.48634326709999998"/>
    <n v="27.080989330000001"/>
    <n v="239"/>
    <n v="729.91631799000004"/>
    <n v="4.5073144490999999"/>
    <n v="16.756510915"/>
    <n v="1747"/>
    <n v="125"/>
    <n v="1.216959116"/>
    <n v="19.921018415999999"/>
    <n v="135"/>
    <n v="3.7450000000000001"/>
    <n v="-2.8232402E-2"/>
    <n v="13.57194617"/>
    <n v="1714"/>
    <n v="37.899358225999997"/>
    <n v="1.6898195321"/>
    <n v="16.986977014000001"/>
  </r>
  <r>
    <x v="0"/>
    <x v="11"/>
    <n v="0.60312805469999997"/>
    <n v="1926"/>
    <n v="4753.2466250999996"/>
    <n v="3139"/>
    <n v="72.948534565000003"/>
    <n v="34.719214718000003"/>
    <n v="314"/>
    <n v="233.09872611"/>
    <n v="-1.315009901"/>
    <n v="19.986542319000002"/>
    <n v="307"/>
    <n v="193.90553746000001"/>
    <n v="0.92174712640000001"/>
    <n v="26.675004470000001"/>
    <n v="313"/>
    <n v="719.57827476"/>
    <n v="5.0067855228000004"/>
    <n v="16.143778374"/>
    <n v="1926"/>
    <n v="128"/>
    <n v="0.78382939299999999"/>
    <n v="19.643986901000002"/>
    <n v="157"/>
    <n v="3.8460000000000001"/>
    <n v="-3.910363E-3"/>
    <n v="12.930695234"/>
    <n v="1908"/>
    <n v="39.172222222000002"/>
    <n v="1.4429819413"/>
    <n v="16.688809868"/>
  </r>
  <r>
    <x v="0"/>
    <x v="12"/>
    <n v="0.68841095890000004"/>
    <n v="1947"/>
    <n v="4730.4689265999996"/>
    <n v="3444"/>
    <n v="65.008670151000004"/>
    <n v="33.376284843000001"/>
    <n v="334"/>
    <n v="231.20059879999999"/>
    <n v="-1.188775742"/>
    <n v="19.281486038000001"/>
    <n v="330"/>
    <n v="195.36060606000001"/>
    <n v="0.74002643810000002"/>
    <n v="25.652211505"/>
    <n v="334"/>
    <n v="720.31736526999998"/>
    <n v="3.7525012305000001"/>
    <n v="15.754088597000001"/>
    <n v="1947"/>
    <n v="130"/>
    <n v="0.80247891829999995"/>
    <n v="18.964091306"/>
    <n v="217"/>
    <n v="3.8220000000000001"/>
    <n v="-1.3292576E-2"/>
    <n v="13.134140532"/>
    <n v="1928"/>
    <n v="39.647354772"/>
    <n v="1.4284414783999999"/>
    <n v="16.098718010999999"/>
  </r>
  <r>
    <x v="0"/>
    <x v="13"/>
    <n v="0.62465314630000002"/>
    <n v="2097"/>
    <n v="4896.7200763000001"/>
    <n v="3779"/>
    <n v="90.916599629999993"/>
    <n v="32.703435036000002"/>
    <n v="400"/>
    <n v="235.45500000000001"/>
    <n v="-0.43866728500000002"/>
    <n v="19.045651909"/>
    <n v="392"/>
    <n v="199.15051020000001"/>
    <n v="1.7078659958"/>
    <n v="25.251661547000001"/>
    <n v="401"/>
    <n v="734.77306733"/>
    <n v="5.0988240776999998"/>
    <n v="16.093650874000001"/>
    <n v="2097"/>
    <n v="130"/>
    <n v="0.89028188809999997"/>
    <n v="18.469132591000001"/>
    <n v="258"/>
    <n v="3.74"/>
    <n v="1.7948288699999999E-2"/>
    <n v="14.045535714"/>
    <n v="2056"/>
    <n v="41.273103112999998"/>
    <n v="1.3209689340999999"/>
    <n v="15.689262159"/>
  </r>
  <r>
    <x v="0"/>
    <x v="14"/>
    <n v="0.60802941180000003"/>
    <n v="2155"/>
    <n v="4874.612529"/>
    <n v="3658"/>
    <n v="85.533343357000007"/>
    <n v="34.016062329"/>
    <n v="414"/>
    <n v="234.76086957000001"/>
    <n v="-0.80303121600000005"/>
    <n v="19.424127327000001"/>
    <n v="409"/>
    <n v="196.33740831"/>
    <n v="1.4352886823"/>
    <n v="25.979080098000001"/>
    <n v="416"/>
    <n v="729.77403846000004"/>
    <n v="4.6363760615"/>
    <n v="16.270031944999999"/>
    <n v="2155"/>
    <n v="132"/>
    <n v="0.79382412469999997"/>
    <n v="19.062872538000001"/>
    <n v="322"/>
    <n v="3.7480000000000002"/>
    <n v="3.2322876799999997E-2"/>
    <n v="14.938523335999999"/>
    <n v="2128"/>
    <n v="41.101033835000003"/>
    <n v="1.3115042948"/>
    <n v="16.254204156"/>
  </r>
  <r>
    <x v="0"/>
    <x v="15"/>
    <n v="0.55291235709999997"/>
    <n v="2486"/>
    <n v="4890.5631536999999"/>
    <n v="3906"/>
    <n v="94.262055812"/>
    <n v="33.510944700000003"/>
    <n v="359"/>
    <n v="235.03064067"/>
    <n v="-0.39685893799999999"/>
    <n v="18.540241086999998"/>
    <n v="359"/>
    <n v="196.50417827000001"/>
    <n v="1.6080566086000001"/>
    <n v="25.674576844000001"/>
    <n v="364"/>
    <n v="731.85164835"/>
    <n v="4.4285506431000004"/>
    <n v="16.197368167"/>
    <n v="2486"/>
    <n v="132"/>
    <n v="0.96336179489999996"/>
    <n v="18.475529486999999"/>
    <n v="359"/>
    <n v="3.8969999999999998"/>
    <n v="3.0415094300000001E-2"/>
    <n v="15.565660377"/>
    <n v="2454"/>
    <n v="39.557008965000001"/>
    <n v="1.2153928479"/>
    <n v="15.775743198000001"/>
  </r>
  <r>
    <x v="0"/>
    <x v="16"/>
    <n v="0.61156090320000001"/>
    <n v="2552"/>
    <n v="4997.5936519999996"/>
    <n v="4199"/>
    <n v="87.699885687000005"/>
    <n v="32.894759942999997"/>
    <n v="349"/>
    <n v="251.32091690999999"/>
    <n v="6.2988294299999997E-2"/>
    <n v="18.751799331000001"/>
    <n v="344"/>
    <n v="212.11627906999999"/>
    <n v="1.7707750238"/>
    <n v="25.570519065999999"/>
    <n v="350"/>
    <n v="786.1"/>
    <n v="6.5499339517999999"/>
    <n v="16.893692022"/>
    <n v="2552"/>
    <n v="130"/>
    <n v="0.84550775099999997"/>
    <n v="18.529332220000001"/>
    <n v="424"/>
    <n v="3.7709999999999999"/>
    <n v="2.2531740599999999E-2"/>
    <n v="16.502252559999999"/>
    <n v="2504"/>
    <n v="40.080031949000002"/>
    <n v="1.0143190050999999"/>
    <n v="16.073719681"/>
  </r>
  <r>
    <x v="0"/>
    <x v="17"/>
    <n v="0.61454310619999997"/>
    <n v="2676"/>
    <n v="5138.2182362000003"/>
    <n v="4461"/>
    <n v="70.633799597000007"/>
    <n v="32.879031607000002"/>
    <n v="356"/>
    <n v="258.21348315"/>
    <n v="-0.118672208"/>
    <n v="18.704782296000001"/>
    <n v="356"/>
    <n v="220.88483145999999"/>
    <n v="1.4029829558"/>
    <n v="25.575877327000001"/>
    <n v="359"/>
    <n v="814.52089135999995"/>
    <n v="6.3028524190999997"/>
    <n v="16.393806821999998"/>
    <n v="2676"/>
    <n v="129"/>
    <n v="0.47973541289999999"/>
    <n v="18.418096724000002"/>
    <n v="510"/>
    <n v="3.59"/>
    <n v="1.24437023E-2"/>
    <n v="17.072868957000001"/>
    <n v="2633"/>
    <n v="40.604443600000003"/>
    <n v="0.53160529290000003"/>
    <n v="16.008756570999999"/>
  </r>
  <r>
    <x v="0"/>
    <x v="18"/>
    <n v="0.55213289340000005"/>
    <n v="2707"/>
    <n v="4959.3173255000002"/>
    <n v="4752"/>
    <n v="49.980881734"/>
    <n v="31.827961069000001"/>
    <n v="374"/>
    <n v="245.76470588000001"/>
    <n v="0.20478481009999999"/>
    <n v="17.969585864999999"/>
    <n v="373"/>
    <n v="206.97319035000001"/>
    <n v="1.2832006316"/>
    <n v="24.653735158"/>
    <n v="374"/>
    <n v="765.90374331999999"/>
    <n v="5.5038100323999997"/>
    <n v="15.338373463"/>
    <n v="2707"/>
    <n v="129"/>
    <n v="0.2128417615"/>
    <n v="17.740118837000001"/>
    <n v="606"/>
    <n v="3.778"/>
    <n v="3.1885877700000002E-2"/>
    <n v="17.217765733"/>
    <n v="2674"/>
    <n v="39.573448018000001"/>
    <n v="0.64709260830000004"/>
    <n v="15.240645115"/>
  </r>
  <r>
    <x v="0"/>
    <x v="19"/>
    <n v="0.57689224139999995"/>
    <n v="2891"/>
    <n v="5029.4783811999996"/>
    <n v="5140"/>
    <n v="55.893025291999997"/>
    <n v="31.654774903"/>
    <n v="352"/>
    <n v="241.55397726999999"/>
    <n v="0.96948577000000002"/>
    <n v="17.877091032999999"/>
    <n v="355"/>
    <n v="208.72394366"/>
    <n v="1.8277099474"/>
    <n v="24.701129258000002"/>
    <n v="355"/>
    <n v="763.72676056"/>
    <n v="5.2534452685000002"/>
    <n v="15.150570454"/>
    <n v="2891"/>
    <n v="130"/>
    <n v="0.1385333074"/>
    <n v="17.787886443000001"/>
    <n v="634"/>
    <n v="3.601"/>
    <n v="3.7947871199999997E-2"/>
    <n v="17.477237990999999"/>
    <n v="2869"/>
    <n v="40.201951899999997"/>
    <n v="1.5948261722999999"/>
    <n v="15.290462135"/>
  </r>
  <r>
    <x v="0"/>
    <x v="20"/>
    <n v="0.56350014589999997"/>
    <n v="2763"/>
    <n v="5084.9837133999999"/>
    <n v="5082"/>
    <n v="41.218414009999996"/>
    <n v="31.511804408"/>
    <n v="343"/>
    <n v="251.09037900999999"/>
    <n v="1.2097401932"/>
    <n v="18.089128523999999"/>
    <n v="344"/>
    <n v="214.39534884"/>
    <n v="1.9369866115000001"/>
    <n v="24.690311478999998"/>
    <n v="345"/>
    <n v="789.96231883999997"/>
    <n v="5.3313588147999997"/>
    <n v="15.587388148"/>
    <n v="2763"/>
    <n v="130"/>
    <n v="-5.9446020000000002E-2"/>
    <n v="17.984426122999999"/>
    <n v="635"/>
    <n v="3.5529999999999999"/>
    <n v="1.8049704499999999E-2"/>
    <n v="17.919801182"/>
    <n v="2736"/>
    <n v="37.616959064"/>
    <n v="0.49235711450000003"/>
    <n v="15.541916667000001"/>
  </r>
  <r>
    <x v="0"/>
    <x v="21"/>
    <n v="0.54684702269999996"/>
    <n v="2776"/>
    <n v="5083.8969741000001"/>
    <n v="5261"/>
    <n v="20.115932332"/>
    <n v="30.425773617000001"/>
    <n v="351"/>
    <n v="253.54700854999999"/>
    <n v="1.0734057088"/>
    <n v="17.485113035000001"/>
    <n v="352"/>
    <n v="221.97443182000001"/>
    <n v="1.5321939532"/>
    <n v="23.887632059000001"/>
    <n v="354"/>
    <n v="814.22316383999998"/>
    <n v="4.4430159909000002"/>
    <n v="14.744868646"/>
    <n v="2776"/>
    <n v="127"/>
    <n v="-0.95824600500000001"/>
    <n v="17.117245053000001"/>
    <n v="629"/>
    <n v="3.476"/>
    <n v="4.28763214E-2"/>
    <n v="17.678858350999999"/>
    <n v="2729"/>
    <n v="33.411322829"/>
    <n v="-0.90893681800000004"/>
    <n v="14.665510607"/>
  </r>
  <r>
    <x v="0"/>
    <x v="22"/>
    <n v="0.61882860669999995"/>
    <n v="2780"/>
    <n v="5200.1021583000002"/>
    <n v="5554"/>
    <n v="52.810952467"/>
    <n v="30.324325171000002"/>
    <n v="334"/>
    <n v="249.93113772000001"/>
    <n v="1.3756362980000001"/>
    <n v="17.827707920000002"/>
    <n v="337"/>
    <n v="218.48367952999999"/>
    <n v="1.9696886486"/>
    <n v="24.008729729999999"/>
    <n v="338"/>
    <n v="800.92603550000001"/>
    <n v="5.3557421712000002"/>
    <n v="14.764803236000001"/>
    <n v="2780"/>
    <n v="127"/>
    <n v="-0.60345844599999998"/>
    <n v="17.368910402000001"/>
    <n v="678"/>
    <n v="3.4009999999999998"/>
    <n v="7.8003880999999997E-3"/>
    <n v="18.157870483"/>
    <n v="2716"/>
    <n v="30.690390279999999"/>
    <n v="-3.557647325"/>
    <n v="14.726109211000001"/>
  </r>
  <r>
    <x v="0"/>
    <x v="23"/>
    <n v="0.59961973420000003"/>
    <n v="2680"/>
    <n v="5308.3190298999998"/>
    <n v="5478"/>
    <n v="53.120983936000002"/>
    <n v="30.552855604000001"/>
    <n v="353"/>
    <n v="247.01983003000001"/>
    <n v="2.0791938962000001"/>
    <n v="18.489311769"/>
    <n v="355"/>
    <n v="217.41126761000001"/>
    <n v="1.9113055859999999"/>
    <n v="24.403087257999999"/>
    <n v="356"/>
    <n v="799.01685393000002"/>
    <n v="7.8553483969000002"/>
    <n v="14.828917445"/>
    <n v="2680"/>
    <n v="123"/>
    <n v="-1.180918707"/>
    <n v="17.880732919"/>
    <n v="679"/>
    <n v="3.1659999999999999"/>
    <n v="-5.3825265999999997E-2"/>
    <n v="18.622833530000001"/>
    <n v="2636"/>
    <n v="27.504059180999999"/>
    <n v="-5.566849468"/>
    <n v="14.670271598999999"/>
  </r>
  <r>
    <x v="0"/>
    <x v="24"/>
    <n v="0.63575530039999995"/>
    <n v="2530"/>
    <n v="5446.3656125999996"/>
    <n v="5462"/>
    <n v="58.822740754000002"/>
    <n v="28.977198827999999"/>
    <n v="359"/>
    <n v="254.82172702"/>
    <n v="3.1318092177999999"/>
    <n v="17.957263312999999"/>
    <n v="361"/>
    <n v="220.73407202000001"/>
    <n v="1.8601439823999999"/>
    <n v="23.356563473000001"/>
    <n v="361"/>
    <n v="813.88365651000004"/>
    <n v="6.3519010442999999"/>
    <n v="14.04276554"/>
    <n v="2530"/>
    <n v="119"/>
    <n v="-2.1846350459999999"/>
    <n v="16.876976147000001"/>
    <n v="759"/>
    <n v="2.9550000000000001"/>
    <n v="-9.4540508999999995E-2"/>
    <n v="18.209953704"/>
    <n v="2395"/>
    <n v="24.893152400999998"/>
    <n v="-7.822506465"/>
    <n v="13.301479959"/>
  </r>
  <r>
    <x v="0"/>
    <x v="25"/>
    <n v="0.67019082789999995"/>
    <n v="1846"/>
    <n v="5669.2074756000002"/>
    <n v="5296"/>
    <n v="59.912894637000001"/>
    <n v="26.566760196000001"/>
    <n v="237"/>
    <n v="253.91139240999999"/>
    <n v="2.9326642680999999"/>
    <n v="17.151472826999999"/>
    <n v="239"/>
    <n v="214.26359833000001"/>
    <n v="1.6071575265"/>
    <n v="21.963967095000001"/>
    <n v="239"/>
    <n v="795.00418409999997"/>
    <n v="2.9696674727999999"/>
    <n v="12.872133011000001"/>
    <n v="1846"/>
    <n v="113"/>
    <n v="-2.7768104880000002"/>
    <n v="15.829437713000001"/>
    <n v="533"/>
    <n v="3.0939999999999999"/>
    <n v="-0.109150713"/>
    <n v="16.828900138000002"/>
    <n v="1241"/>
    <n v="24.132232071000001"/>
    <n v="-9.1152956710000002"/>
    <n v="12.386792778"/>
  </r>
  <r>
    <x v="0"/>
    <x v="26"/>
    <n v="0.75690432149999998"/>
    <n v="747"/>
    <n v="6211.8353414000003"/>
    <n v="4744"/>
    <n v="63.198705734000001"/>
    <n v="22.977744730000001"/>
    <n v="88"/>
    <n v="270.95454545000001"/>
    <n v="2.5491151489999999"/>
    <n v="15.192526515999999"/>
    <n v="88"/>
    <n v="223.625"/>
    <n v="1.6414338468"/>
    <n v="19.134783077000002"/>
    <n v="88"/>
    <n v="844.96590908999997"/>
    <n v="2.0820782964000002"/>
    <n v="10.741357817000001"/>
    <n v="747"/>
    <n v="103"/>
    <n v="-2.9927980989999998"/>
    <n v="13.495372545"/>
    <n v="196"/>
    <n v="2.9049999999999998"/>
    <n v="-0.11803928299999999"/>
    <n v="13.987503069000001"/>
    <n v="79"/>
    <n v="23.512658227999999"/>
    <n v="-8.629038048"/>
    <n v="10.929380718000001"/>
  </r>
  <r>
    <x v="0"/>
    <x v="27"/>
    <n v="0.74258130079999995"/>
    <m/>
    <m/>
    <n v="4130"/>
    <n v="102.85669976"/>
    <n v="19.986520581000001"/>
    <m/>
    <m/>
    <m/>
    <m/>
    <m/>
    <m/>
    <m/>
    <m/>
    <m/>
    <m/>
    <m/>
    <m/>
    <m/>
    <m/>
    <m/>
    <m/>
    <m/>
    <m/>
    <m/>
    <m/>
    <m/>
    <m/>
    <m/>
    <m/>
  </r>
  <r>
    <x v="0"/>
    <x v="28"/>
    <n v="0.90734343839999998"/>
    <m/>
    <m/>
    <n v="2202"/>
    <n v="111.14446411999999"/>
    <n v="17.289373297000001"/>
    <m/>
    <m/>
    <m/>
    <m/>
    <m/>
    <m/>
    <m/>
    <m/>
    <m/>
    <m/>
    <m/>
    <m/>
    <m/>
    <m/>
    <m/>
    <m/>
    <m/>
    <m/>
    <m/>
    <m/>
    <m/>
    <m/>
    <m/>
    <m/>
  </r>
  <r>
    <x v="0"/>
    <x v="29"/>
    <n v="1.2737356322"/>
    <m/>
    <m/>
    <n v="167"/>
    <n v="155.9888024"/>
    <n v="16.174251497"/>
    <m/>
    <m/>
    <m/>
    <m/>
    <m/>
    <m/>
    <m/>
    <m/>
    <m/>
    <m/>
    <m/>
    <m/>
    <m/>
    <m/>
    <m/>
    <m/>
    <m/>
    <m/>
    <m/>
    <m/>
    <m/>
    <m/>
    <m/>
    <m/>
  </r>
  <r>
    <x v="1"/>
    <x v="0"/>
    <n v="0"/>
    <n v="108"/>
    <n v="3931.3518518999999"/>
    <n v="119"/>
    <n v="-90.811344539999993"/>
    <n v="28.979907563000001"/>
    <m/>
    <m/>
    <m/>
    <m/>
    <m/>
    <m/>
    <m/>
    <m/>
    <m/>
    <m/>
    <m/>
    <m/>
    <n v="108"/>
    <n v="123"/>
    <n v="1.3726302521"/>
    <n v="10.435226890999999"/>
    <m/>
    <m/>
    <m/>
    <m/>
    <n v="105"/>
    <n v="39.729523810000003"/>
    <n v="0.20934482760000001"/>
    <n v="7.1586034483000001"/>
  </r>
  <r>
    <x v="1"/>
    <x v="1"/>
    <n v="0"/>
    <n v="101"/>
    <n v="4203.6237623999996"/>
    <n v="131"/>
    <n v="-17.254198469999999"/>
    <n v="27.054916031000001"/>
    <m/>
    <m/>
    <m/>
    <m/>
    <m/>
    <m/>
    <m/>
    <m/>
    <m/>
    <m/>
    <m/>
    <m/>
    <n v="101"/>
    <n v="112"/>
    <n v="0.65402290080000003"/>
    <n v="10.37859542"/>
    <m/>
    <m/>
    <m/>
    <m/>
    <n v="100"/>
    <n v="38.667999999999999"/>
    <n v="0.1800775194"/>
    <n v="7.1976589146999999"/>
  </r>
  <r>
    <x v="1"/>
    <x v="2"/>
    <n v="2.7450980000000001E-3"/>
    <n v="217"/>
    <n v="4183.1198156999999"/>
    <n v="262"/>
    <n v="-17.46530534"/>
    <n v="28.327515266999999"/>
    <m/>
    <m/>
    <m/>
    <m/>
    <m/>
    <m/>
    <m/>
    <m/>
    <m/>
    <m/>
    <m/>
    <m/>
    <n v="217"/>
    <n v="123"/>
    <n v="0.82358778629999996"/>
    <n v="10.942431298000001"/>
    <m/>
    <m/>
    <m/>
    <m/>
    <n v="213"/>
    <n v="41.744600939000001"/>
    <n v="0.1035551181"/>
    <n v="7.8138566929"/>
  </r>
  <r>
    <x v="1"/>
    <x v="3"/>
    <n v="7.0921787700000002E-2"/>
    <n v="193"/>
    <n v="4220.7720207000002"/>
    <n v="257"/>
    <n v="-33.77451362"/>
    <n v="27.208875486"/>
    <m/>
    <m/>
    <m/>
    <m/>
    <m/>
    <m/>
    <m/>
    <m/>
    <m/>
    <m/>
    <m/>
    <m/>
    <n v="193"/>
    <n v="116"/>
    <n v="1.1860933852"/>
    <n v="11.587373541"/>
    <m/>
    <m/>
    <m/>
    <m/>
    <n v="187"/>
    <n v="42.885026738000001"/>
    <n v="0.33798780490000002"/>
    <n v="8.6058288617999992"/>
  </r>
  <r>
    <x v="1"/>
    <x v="4"/>
    <n v="2.4754653099999999E-2"/>
    <n v="307"/>
    <n v="4101.6514657999996"/>
    <n v="424"/>
    <n v="0.52636792450000003"/>
    <n v="28.224535376999999"/>
    <m/>
    <m/>
    <m/>
    <m/>
    <m/>
    <m/>
    <m/>
    <m/>
    <m/>
    <m/>
    <m/>
    <m/>
    <n v="307"/>
    <n v="119"/>
    <n v="0.94035849059999999"/>
    <n v="12.238724057000001"/>
    <m/>
    <m/>
    <m/>
    <m/>
    <n v="303"/>
    <n v="44.714851484999997"/>
    <n v="0.4671377672"/>
    <n v="8.9021396675000002"/>
  </r>
  <r>
    <x v="1"/>
    <x v="5"/>
    <n v="3.8065433900000001E-2"/>
    <n v="329"/>
    <n v="4332.8784194999998"/>
    <n v="439"/>
    <n v="-14.36539863"/>
    <n v="29.220045557999999"/>
    <m/>
    <m/>
    <m/>
    <m/>
    <m/>
    <m/>
    <m/>
    <m/>
    <m/>
    <m/>
    <m/>
    <m/>
    <n v="329"/>
    <n v="124"/>
    <n v="0.93875114159999995"/>
    <n v="12.252687215"/>
    <m/>
    <m/>
    <m/>
    <m/>
    <n v="326"/>
    <n v="41.891411042999998"/>
    <n v="0.59106511630000003"/>
    <n v="9.0450618605000006"/>
  </r>
  <r>
    <x v="1"/>
    <x v="6"/>
    <n v="7.1476683900000004E-2"/>
    <n v="366"/>
    <n v="4476.8387978000001"/>
    <n v="492"/>
    <n v="23.792764227999999"/>
    <n v="30.542410569000001"/>
    <m/>
    <m/>
    <m/>
    <m/>
    <m/>
    <m/>
    <m/>
    <m/>
    <m/>
    <m/>
    <m/>
    <m/>
    <n v="366"/>
    <n v="120"/>
    <n v="0.88586761709999995"/>
    <n v="13.708560081"/>
    <m/>
    <m/>
    <m/>
    <m/>
    <n v="361"/>
    <n v="44.849861496000003"/>
    <n v="0.65078008300000001"/>
    <n v="9.9780209543999998"/>
  </r>
  <r>
    <x v="1"/>
    <x v="7"/>
    <n v="1.60458453E-2"/>
    <n v="490"/>
    <n v="4466.9387754999998"/>
    <n v="671"/>
    <n v="35.534903129999996"/>
    <n v="29.284156483"/>
    <m/>
    <m/>
    <m/>
    <m/>
    <m/>
    <m/>
    <m/>
    <m/>
    <m/>
    <m/>
    <m/>
    <m/>
    <n v="490"/>
    <n v="126"/>
    <n v="1.3710432190999999"/>
    <n v="12.726658717999999"/>
    <m/>
    <m/>
    <m/>
    <m/>
    <n v="488"/>
    <n v="41.493237704999999"/>
    <n v="0.49734238310000001"/>
    <n v="9.5862446456000008"/>
  </r>
  <r>
    <x v="1"/>
    <x v="8"/>
    <n v="1.8931564200000001E-2"/>
    <n v="704"/>
    <n v="4652.7017045000002"/>
    <n v="939"/>
    <n v="33.492651756999997"/>
    <n v="29.54714164"/>
    <m/>
    <m/>
    <m/>
    <m/>
    <m/>
    <m/>
    <m/>
    <m/>
    <m/>
    <m/>
    <m/>
    <m/>
    <n v="704"/>
    <n v="125"/>
    <n v="1.403"/>
    <n v="12.992593184"/>
    <m/>
    <m/>
    <m/>
    <m/>
    <n v="692"/>
    <n v="41.111127168000003"/>
    <n v="0.58611713669999999"/>
    <n v="10.191666377000001"/>
  </r>
  <r>
    <x v="1"/>
    <x v="9"/>
    <n v="3.7260914800000003E-2"/>
    <n v="912"/>
    <n v="4502.5756578999999"/>
    <n v="1220"/>
    <n v="35.011163934000002"/>
    <n v="28.644096721"/>
    <m/>
    <m/>
    <m/>
    <m/>
    <m/>
    <m/>
    <m/>
    <m/>
    <m/>
    <m/>
    <m/>
    <m/>
    <n v="912"/>
    <n v="126"/>
    <n v="1.4212733989999999"/>
    <n v="12.506804598"/>
    <m/>
    <m/>
    <m/>
    <m/>
    <n v="899"/>
    <n v="38.863070078"/>
    <n v="0.55521838109999999"/>
    <n v="9.6350193086000004"/>
  </r>
  <r>
    <x v="1"/>
    <x v="10"/>
    <n v="1.9396668200000002E-2"/>
    <n v="1003"/>
    <n v="4640.1615155"/>
    <n v="1383"/>
    <n v="61.917187274"/>
    <n v="29.501616051999999"/>
    <m/>
    <m/>
    <m/>
    <m/>
    <m/>
    <m/>
    <m/>
    <m/>
    <m/>
    <m/>
    <m/>
    <m/>
    <n v="1003"/>
    <n v="128"/>
    <n v="0.74769202899999998"/>
    <n v="13.643884783000001"/>
    <n v="81"/>
    <n v="4.0730000000000004"/>
    <n v="-4.4752619999999998E-3"/>
    <n v="7.9725637181"/>
    <n v="988"/>
    <n v="39.759210525999997"/>
    <n v="0.73931365309999997"/>
    <n v="10.522000737999999"/>
  </r>
  <r>
    <x v="1"/>
    <x v="11"/>
    <n v="3.0527102800000001E-2"/>
    <n v="1192"/>
    <n v="4578.4572147999997"/>
    <n v="1654"/>
    <n v="54.102424425999999"/>
    <n v="28.775654171999999"/>
    <m/>
    <m/>
    <m/>
    <m/>
    <m/>
    <m/>
    <m/>
    <m/>
    <m/>
    <m/>
    <m/>
    <m/>
    <n v="1192"/>
    <n v="130"/>
    <n v="1.0148734867"/>
    <n v="13.198230629999999"/>
    <n v="98"/>
    <n v="3.92"/>
    <n v="3.5230179000000001E-3"/>
    <n v="9.2189258312"/>
    <n v="1185"/>
    <n v="36.075021096999997"/>
    <n v="0.4967376543"/>
    <n v="10.544844259"/>
  </r>
  <r>
    <x v="1"/>
    <x v="12"/>
    <n v="1.52884049E-2"/>
    <n v="1393"/>
    <n v="4687.9648241000004"/>
    <n v="2006"/>
    <n v="54.797063809000001"/>
    <n v="27.833635593"/>
    <m/>
    <m/>
    <m/>
    <m/>
    <m/>
    <m/>
    <m/>
    <m/>
    <m/>
    <m/>
    <m/>
    <m/>
    <n v="1393"/>
    <n v="130"/>
    <n v="0.9484987506"/>
    <n v="12.825263368"/>
    <n v="128"/>
    <n v="3.7949999999999999"/>
    <n v="1.1538140000000001E-2"/>
    <n v="9.5230929989999993"/>
    <n v="1366"/>
    <n v="38.719692533"/>
    <n v="0.49032718889999999"/>
    <n v="10.317067229999999"/>
  </r>
  <r>
    <x v="1"/>
    <x v="13"/>
    <n v="3.0276214799999999E-2"/>
    <n v="1436"/>
    <n v="4793.4032033000003"/>
    <n v="2200"/>
    <n v="79.621663635999994"/>
    <n v="27.822631818000001"/>
    <m/>
    <m/>
    <m/>
    <m/>
    <m/>
    <m/>
    <m/>
    <m/>
    <m/>
    <m/>
    <m/>
    <m/>
    <n v="1436"/>
    <n v="126"/>
    <n v="1.0459881711000001"/>
    <n v="13.198246133"/>
    <n v="154"/>
    <n v="3.6179999999999999"/>
    <n v="4.11012324E-2"/>
    <n v="10.286355634"/>
    <n v="1406"/>
    <n v="41.163726885000003"/>
    <n v="0.49764033460000001"/>
    <n v="10.641102649"/>
  </r>
  <r>
    <x v="1"/>
    <x v="14"/>
    <n v="2.4505518300000001E-2"/>
    <n v="1712"/>
    <n v="4800.9024533000002"/>
    <n v="2627"/>
    <n v="73.490072326000003"/>
    <n v="27.804105063000002"/>
    <n v="68"/>
    <n v="205.35294117999999"/>
    <n v="0.6553992381"/>
    <n v="11.858595428999999"/>
    <n v="67"/>
    <n v="176.89552239"/>
    <n v="1.6706968773999999"/>
    <n v="20.821872809999999"/>
    <n v="68"/>
    <n v="655.89705881999998"/>
    <n v="8.4616042216"/>
    <n v="10.978974493999999"/>
    <n v="1712"/>
    <n v="129"/>
    <n v="1.1464361905"/>
    <n v="13.261828952"/>
    <n v="175"/>
    <n v="3.4790000000000001"/>
    <n v="3.2245468300000003E-2"/>
    <n v="10.960800603999999"/>
    <n v="1684"/>
    <n v="42.101425178"/>
    <n v="0.53772338770000006"/>
    <n v="10.745282284"/>
  </r>
  <r>
    <x v="1"/>
    <x v="15"/>
    <n v="3.90429448E-2"/>
    <n v="1869"/>
    <n v="4871.9320491999997"/>
    <n v="2901"/>
    <n v="91.195573940000003"/>
    <n v="27.625791796000001"/>
    <n v="87"/>
    <n v="205.11494253000001"/>
    <n v="0.81638798759999998"/>
    <n v="11.921534000999999"/>
    <n v="88"/>
    <n v="179.51136364000001"/>
    <n v="1.7676798896000001"/>
    <n v="20.782737495999999"/>
    <n v="88"/>
    <n v="674.59090908999997"/>
    <n v="7.3775127413000003"/>
    <n v="10.840976061999999"/>
    <n v="1869"/>
    <n v="134"/>
    <n v="1.6806734553"/>
    <n v="13.329483259"/>
    <n v="213"/>
    <n v="3.73"/>
    <n v="1.9725687499999998E-2"/>
    <n v="11.222065728"/>
    <n v="1841"/>
    <n v="40.696740902000002"/>
    <n v="0.4918992982"/>
    <n v="11.088067648999999"/>
  </r>
  <r>
    <x v="1"/>
    <x v="16"/>
    <n v="5.2301675999999998E-2"/>
    <n v="1999"/>
    <n v="4824.0475237999999"/>
    <n v="3050"/>
    <n v="69.073111475000005"/>
    <n v="27.570825245999998"/>
    <n v="98"/>
    <n v="189.08163264999999"/>
    <n v="0.63315397240000004"/>
    <n v="11.915742613000001"/>
    <n v="98"/>
    <n v="165.74489796"/>
    <n v="1.4311977049"/>
    <n v="20.768873115000002"/>
    <n v="98"/>
    <n v="619.48979592000001"/>
    <n v="7.1915400748999998"/>
    <n v="11.025503370999999"/>
    <n v="1999"/>
    <n v="131"/>
    <n v="1.4490469159999999"/>
    <n v="13.284744422999999"/>
    <n v="231"/>
    <n v="3.5339999999999998"/>
    <n v="1.9795003200000001E-2"/>
    <n v="11.791543881999999"/>
    <n v="1979"/>
    <n v="40.845376453"/>
    <n v="0.29120348060000001"/>
    <n v="10.883529920000001"/>
  </r>
  <r>
    <x v="1"/>
    <x v="17"/>
    <n v="6.0233240700000003E-2"/>
    <n v="2397"/>
    <n v="4912.4580726000004"/>
    <n v="3709"/>
    <n v="70.790409814"/>
    <n v="27.024575087999999"/>
    <n v="107"/>
    <n v="207.08411215000001"/>
    <n v="0.98253120780000003"/>
    <n v="11.633108349"/>
    <n v="109"/>
    <n v="178.41284404000001"/>
    <n v="1.4956296196000001"/>
    <n v="20.342022119999999"/>
    <n v="111"/>
    <n v="674.21621621999998"/>
    <n v="9.7413923567000005"/>
    <n v="10.863752866"/>
    <n v="2397"/>
    <n v="132"/>
    <n v="1.3924344771999999"/>
    <n v="12.927064847"/>
    <n v="295"/>
    <n v="3.7570000000000001"/>
    <n v="3.7620485199999998E-2"/>
    <n v="12.418436657999999"/>
    <n v="2383"/>
    <n v="39.767897607999998"/>
    <n v="0.10987733769999999"/>
    <n v="10.697211469000001"/>
  </r>
  <r>
    <x v="1"/>
    <x v="18"/>
    <n v="4.8417275599999997E-2"/>
    <n v="2743"/>
    <n v="4981.8662049000004"/>
    <n v="4152"/>
    <n v="55.335455201999999"/>
    <n v="26.635125723000002"/>
    <n v="121"/>
    <n v="208.80991735999999"/>
    <n v="1.0379216301"/>
    <n v="10.912969374999999"/>
    <n v="123"/>
    <n v="185.29268293000001"/>
    <n v="1.3002977596"/>
    <n v="19.856489039"/>
    <n v="124"/>
    <n v="692.09677419000002"/>
    <n v="9.4959746129999996"/>
    <n v="10.048250155"/>
    <n v="2743"/>
    <n v="129"/>
    <n v="1.0490797974999999"/>
    <n v="12.085803279"/>
    <n v="390"/>
    <n v="3.7829999999999999"/>
    <n v="2.5023964100000001E-2"/>
    <n v="12.191263105000001"/>
    <n v="2726"/>
    <n v="38.476155538999997"/>
    <n v="0.16096718900000001"/>
    <n v="10.043968928"/>
  </r>
  <r>
    <x v="1"/>
    <x v="19"/>
    <n v="4.8467282100000002E-2"/>
    <n v="2618"/>
    <n v="4987.0622612999996"/>
    <n v="4352"/>
    <n v="72.074450827000007"/>
    <n v="25.881924402999999"/>
    <n v="108"/>
    <n v="203.69444444000001"/>
    <n v="1.5394193920000001"/>
    <n v="10.993529019"/>
    <n v="109"/>
    <n v="180.35779817"/>
    <n v="1.7096584637000001"/>
    <n v="19.445416742999999"/>
    <n v="112"/>
    <n v="671.02678571000001"/>
    <n v="9.8132168354000004"/>
    <n v="9.8756686201000008"/>
    <n v="2618"/>
    <n v="134"/>
    <n v="1.2126359871000001"/>
    <n v="12.19973815"/>
    <n v="349"/>
    <n v="3.6920000000000002"/>
    <n v="1.3929521300000001E-2"/>
    <n v="11.956560284"/>
    <n v="2598"/>
    <n v="38.251116242999998"/>
    <n v="1.1102127660000001"/>
    <n v="10.150797778999999"/>
  </r>
  <r>
    <x v="1"/>
    <x v="20"/>
    <n v="3.1340746400000001E-2"/>
    <n v="2712"/>
    <n v="4993.2983038000002"/>
    <n v="4513"/>
    <n v="69.810316861999993"/>
    <n v="25.159743630000001"/>
    <n v="90"/>
    <n v="232.33333332999999"/>
    <n v="1.4733987580000001"/>
    <n v="10.537465957"/>
    <n v="93"/>
    <n v="212.25806452"/>
    <n v="1.7926606074"/>
    <n v="18.940205719000001"/>
    <n v="93"/>
    <n v="789.21505376000005"/>
    <n v="9.3177686294999997"/>
    <n v="9.4933293382000006"/>
    <n v="2712"/>
    <n v="130"/>
    <n v="0.81210066520000002"/>
    <n v="11.673220176999999"/>
    <n v="387"/>
    <n v="3.411"/>
    <n v="5.4424475999999998E-3"/>
    <n v="12.043175011000001"/>
    <n v="2688"/>
    <n v="34.511197916999997"/>
    <n v="0.40643633509999999"/>
    <n v="9.8176376375000007"/>
  </r>
  <r>
    <x v="1"/>
    <x v="21"/>
    <n v="1.55446562E-2"/>
    <n v="3238"/>
    <n v="5030.6911674000003"/>
    <n v="5279"/>
    <n v="59.952854707"/>
    <n v="24.608262171"/>
    <n v="98"/>
    <n v="218.35714286000001"/>
    <n v="1.3469010802000001"/>
    <n v="10.096312678"/>
    <n v="100"/>
    <n v="197.79"/>
    <n v="1.6902680431999999"/>
    <n v="18.400760940000001"/>
    <n v="102"/>
    <n v="726.70588235000002"/>
    <n v="8.9276828915999999"/>
    <n v="9.5116616867000001"/>
    <n v="3238"/>
    <n v="126"/>
    <n v="0.49002236119999998"/>
    <n v="11.070805761000001"/>
    <n v="494"/>
    <n v="3.468"/>
    <n v="2.1160742499999999E-2"/>
    <n v="12.725157978"/>
    <n v="3180"/>
    <n v="32.467735849"/>
    <n v="-0.60520881199999998"/>
    <n v="9.2700231801000008"/>
  </r>
  <r>
    <x v="1"/>
    <x v="22"/>
    <n v="4.38636606E-2"/>
    <n v="3073"/>
    <n v="5055.9860072000001"/>
    <n v="5381"/>
    <n v="62.200204423000002"/>
    <n v="24.166675897000001"/>
    <n v="114"/>
    <n v="225.42105262999999"/>
    <n v="1.4003944185999999"/>
    <n v="10.449885023"/>
    <n v="117"/>
    <n v="210.84615385000001"/>
    <n v="1.7423327756"/>
    <n v="18.215511991"/>
    <n v="117"/>
    <n v="776.17094016999999"/>
    <n v="7.4231489637000001"/>
    <n v="9.6498864420999997"/>
    <n v="3073"/>
    <n v="125"/>
    <n v="0.48715117140000003"/>
    <n v="11.140936035999999"/>
    <n v="518"/>
    <n v="3.3540000000000001"/>
    <n v="9.0743626000000001E-3"/>
    <n v="12.981657223999999"/>
    <n v="3036"/>
    <n v="28.026515152000002"/>
    <n v="-2.0019341110000002"/>
    <n v="9.2516675264000003"/>
  </r>
  <r>
    <x v="1"/>
    <x v="23"/>
    <n v="5.4741170300000003E-2"/>
    <n v="2932"/>
    <n v="5056.4812414999997"/>
    <n v="5247"/>
    <n v="66.157733942999997"/>
    <n v="22.971159139000001"/>
    <n v="151"/>
    <n v="231.67549668999999"/>
    <n v="1.6934055344000001"/>
    <n v="10.193514122"/>
    <n v="154"/>
    <n v="204.73376622999999"/>
    <n v="1.6116179947"/>
    <n v="17.451491994000001"/>
    <n v="154"/>
    <n v="769.05844156000001"/>
    <n v="9.7963655140999997"/>
    <n v="9.6864068253000006"/>
    <n v="2932"/>
    <n v="122"/>
    <n v="0.49833536820000002"/>
    <n v="10.401546165999999"/>
    <n v="534"/>
    <n v="3.286"/>
    <n v="-3.2943326000000002E-2"/>
    <n v="13.357382550000001"/>
    <n v="2888"/>
    <n v="24.275415511999999"/>
    <n v="-2.683749325"/>
    <n v="8.5169760903"/>
  </r>
  <r>
    <x v="1"/>
    <x v="24"/>
    <n v="4.1627499999999998E-2"/>
    <n v="2456"/>
    <n v="5204.0346091000001"/>
    <n v="5001"/>
    <n v="70.118748249999996"/>
    <n v="21.135121175999998"/>
    <n v="91"/>
    <n v="234"/>
    <n v="1.7092305689"/>
    <n v="9.4723335337000005"/>
    <n v="94"/>
    <n v="217.65957447"/>
    <n v="1.6554446889000001"/>
    <n v="16.163253450999999"/>
    <n v="94"/>
    <n v="807.69148935999999"/>
    <n v="8.7148091703000006"/>
    <n v="8.4167934498000001"/>
    <n v="2456"/>
    <n v="121"/>
    <n v="-1.3822493E-2"/>
    <n v="9.4814456673999992"/>
    <n v="453"/>
    <n v="3.121"/>
    <n v="-5.6086446999999998E-2"/>
    <n v="12.157179487000001"/>
    <n v="2350"/>
    <n v="21.621702127999999"/>
    <n v="-3.7010292210000002"/>
    <n v="7.5351406250000004"/>
  </r>
  <r>
    <x v="1"/>
    <x v="25"/>
    <n v="3.9727709600000001E-2"/>
    <n v="1624"/>
    <n v="5532.5652708999996"/>
    <n v="4687"/>
    <n v="71.849797312000007"/>
    <n v="18.440758054"/>
    <n v="77"/>
    <n v="232.16883117"/>
    <n v="1.727243965"/>
    <n v="9.2993826106000004"/>
    <n v="78"/>
    <n v="226.20512821"/>
    <n v="1.5832788215"/>
    <n v="14.54847801"/>
    <n v="78"/>
    <n v="828.21794871999998"/>
    <n v="6.5616275320000002"/>
    <n v="8.2944559734999999"/>
    <n v="1624"/>
    <n v="109"/>
    <n v="-0.31403246499999998"/>
    <n v="8.8171947886000002"/>
    <n v="282"/>
    <n v="3.23"/>
    <n v="-6.5951332000000001E-2"/>
    <n v="11.036021313999999"/>
    <n v="915"/>
    <n v="20.267650273000001"/>
    <n v="-4.8195176980000003"/>
    <n v="7.2688318338000002"/>
  </r>
  <r>
    <x v="1"/>
    <x v="26"/>
    <n v="7.2383693799999996E-2"/>
    <n v="342"/>
    <n v="5838.9327485000003"/>
    <n v="3943"/>
    <n v="75.563185391999994"/>
    <n v="15.630595993"/>
    <m/>
    <m/>
    <m/>
    <m/>
    <m/>
    <m/>
    <m/>
    <m/>
    <m/>
    <m/>
    <m/>
    <m/>
    <n v="342"/>
    <n v="94"/>
    <n v="-0.63102720599999995"/>
    <n v="8.0494525807000006"/>
    <m/>
    <m/>
    <m/>
    <m/>
    <m/>
    <m/>
    <m/>
    <m/>
  </r>
  <r>
    <x v="1"/>
    <x v="27"/>
    <n v="4.8012782099999998E-2"/>
    <m/>
    <m/>
    <n v="3168"/>
    <n v="82.280457702000007"/>
    <n v="13.008785354"/>
    <m/>
    <m/>
    <m/>
    <m/>
    <m/>
    <m/>
    <m/>
    <m/>
    <m/>
    <m/>
    <m/>
    <m/>
    <m/>
    <m/>
    <m/>
    <m/>
    <m/>
    <m/>
    <m/>
    <m/>
    <m/>
    <m/>
    <m/>
    <m/>
  </r>
  <r>
    <x v="1"/>
    <x v="28"/>
    <n v="7.1674418599999998E-2"/>
    <m/>
    <m/>
    <n v="1126"/>
    <n v="96.930834813000004"/>
    <n v="11.437300177999999"/>
    <m/>
    <m/>
    <m/>
    <m/>
    <m/>
    <m/>
    <m/>
    <m/>
    <m/>
    <m/>
    <m/>
    <m/>
    <m/>
    <m/>
    <m/>
    <m/>
    <m/>
    <m/>
    <m/>
    <m/>
    <m/>
    <m/>
    <m/>
    <m/>
  </r>
  <r>
    <x v="2"/>
    <x v="0"/>
    <n v="9.77222222E-2"/>
    <n v="1230"/>
    <n v="5075.1926829000004"/>
    <n v="1562"/>
    <n v="-6.700448143"/>
    <n v="30.579488476000002"/>
    <n v="137"/>
    <n v="186.62773723000001"/>
    <n v="-0.576916506"/>
    <n v="11.755037893000001"/>
    <m/>
    <m/>
    <m/>
    <m/>
    <n v="64"/>
    <n v="779.984375"/>
    <n v="4.4011664355000004"/>
    <n v="5.2967350902000003"/>
    <n v="1230"/>
    <n v="138"/>
    <n v="2.1379588953000002"/>
    <n v="12.397432884000001"/>
    <m/>
    <m/>
    <m/>
    <m/>
    <n v="1229"/>
    <n v="42.872660699999997"/>
    <n v="0.1846262887"/>
    <n v="8.9952687499999993"/>
  </r>
  <r>
    <x v="2"/>
    <x v="1"/>
    <n v="0.1303326226"/>
    <n v="1500"/>
    <n v="5260.4539999999997"/>
    <n v="1913"/>
    <n v="-26.131468900000002"/>
    <n v="31.637208050000002"/>
    <n v="109"/>
    <n v="208.72477064"/>
    <n v="-0.83291204200000002"/>
    <n v="11.952158115"/>
    <m/>
    <m/>
    <m/>
    <m/>
    <n v="64"/>
    <n v="845.828125"/>
    <n v="4.4869812695000002"/>
    <n v="5.5241644121000002"/>
    <n v="1500"/>
    <n v="136"/>
    <n v="2.0414097331000001"/>
    <n v="13.616265829"/>
    <m/>
    <m/>
    <m/>
    <m/>
    <n v="1494"/>
    <n v="42.226639892999998"/>
    <n v="0.1133398211"/>
    <n v="10.258330352"/>
  </r>
  <r>
    <x v="2"/>
    <x v="2"/>
    <n v="0.20296616270000001"/>
    <n v="1635"/>
    <n v="5244.2905198999997"/>
    <n v="2187"/>
    <n v="5.0943301325999997"/>
    <n v="32.036225880000003"/>
    <n v="113"/>
    <n v="216.49557522000001"/>
    <n v="-0.229519063"/>
    <n v="12.130383095999999"/>
    <m/>
    <m/>
    <m/>
    <m/>
    <n v="66"/>
    <n v="867.09090908999997"/>
    <n v="4.5425770886999999"/>
    <n v="5.7239534884000003"/>
    <n v="1635"/>
    <n v="138"/>
    <n v="2.0568221814999998"/>
    <n v="14.308718606999999"/>
    <m/>
    <m/>
    <m/>
    <m/>
    <n v="1629"/>
    <n v="40.188581952"/>
    <n v="1.0359353300000001E-2"/>
    <n v="10.943063279"/>
  </r>
  <r>
    <x v="2"/>
    <x v="3"/>
    <n v="0.1403195938"/>
    <n v="1991"/>
    <n v="5401.9758915000002"/>
    <n v="2627"/>
    <n v="25.686410354"/>
    <n v="33.028849258000001"/>
    <n v="156"/>
    <n v="233.33333332999999"/>
    <n v="0.34481257139999999"/>
    <n v="12.762051429"/>
    <m/>
    <m/>
    <m/>
    <m/>
    <n v="130"/>
    <n v="844.8"/>
    <n v="5.6666203319999999"/>
    <n v="6.6955103734000003"/>
    <n v="1991"/>
    <n v="140"/>
    <n v="2.1953452607999999"/>
    <n v="14.890371525999999"/>
    <m/>
    <m/>
    <m/>
    <m/>
    <n v="1985"/>
    <n v="38.004030227000001"/>
    <n v="7.1136259499999993E-2"/>
    <n v="11.745690649"/>
  </r>
  <r>
    <x v="2"/>
    <x v="4"/>
    <n v="0.21892417189999999"/>
    <n v="2053"/>
    <n v="5391.3609352000003"/>
    <n v="2866"/>
    <n v="28.919738311"/>
    <n v="31.880540823"/>
    <n v="154"/>
    <n v="235.81818182000001"/>
    <n v="0.77869349200000004"/>
    <n v="13.025724983"/>
    <n v="52"/>
    <n v="217.59615385000001"/>
    <n v="0.57906524770000001"/>
    <n v="22.415179343999998"/>
    <n v="143"/>
    <n v="840.31468530999996"/>
    <n v="6.9874870435999998"/>
    <n v="7.3113451118999997"/>
    <n v="2053"/>
    <n v="140"/>
    <n v="2.7267265106999998"/>
    <n v="14.74564897"/>
    <m/>
    <m/>
    <m/>
    <m/>
    <n v="2050"/>
    <n v="37.062682926999997"/>
    <n v="-0.129001052"/>
    <n v="11.773231872"/>
  </r>
  <r>
    <x v="2"/>
    <x v="5"/>
    <n v="0.22309921190000001"/>
    <n v="2395"/>
    <n v="5570.5148225000003"/>
    <n v="3382"/>
    <n v="63.408911885999999"/>
    <n v="32.267394144999997"/>
    <n v="201"/>
    <n v="242.58706468"/>
    <n v="1.2111581284999999"/>
    <n v="13.9342443"/>
    <n v="70"/>
    <n v="228.71428571000001"/>
    <n v="1.2184735284999999"/>
    <n v="23.074117125000001"/>
    <n v="194"/>
    <n v="869.53092784"/>
    <n v="7.5742967084000004"/>
    <n v="7.9270996755000001"/>
    <n v="2395"/>
    <n v="143"/>
    <n v="2.9971354629000002"/>
    <n v="15.554551908000001"/>
    <m/>
    <m/>
    <m/>
    <m/>
    <n v="2384"/>
    <n v="36.874706375999999"/>
    <n v="-0.12749136899999999"/>
    <n v="12.715949345"/>
  </r>
  <r>
    <x v="2"/>
    <x v="6"/>
    <n v="0.33434723570000002"/>
    <n v="2695"/>
    <n v="5647.1844155999997"/>
    <n v="3997"/>
    <n v="85.107870903000006"/>
    <n v="32.432542157"/>
    <n v="243"/>
    <n v="235.26748971000001"/>
    <n v="1.4765399850000001"/>
    <n v="14.660682877999999"/>
    <n v="93"/>
    <n v="219.13978495000001"/>
    <n v="1.5798351262999999"/>
    <n v="23.404344007999999"/>
    <n v="250"/>
    <n v="829.22799999999995"/>
    <n v="9.1461319311999993"/>
    <n v="8.8563193117000001"/>
    <n v="2695"/>
    <n v="145"/>
    <n v="3.1781654154000001"/>
    <n v="15.905130881"/>
    <m/>
    <m/>
    <m/>
    <m/>
    <n v="2671"/>
    <n v="37.869674279000002"/>
    <n v="-0.174388289"/>
    <n v="13.09191229"/>
  </r>
  <r>
    <x v="2"/>
    <x v="7"/>
    <n v="0.29266258740000001"/>
    <n v="2742"/>
    <n v="5788.1495259000003"/>
    <n v="4433"/>
    <n v="114.01454997"/>
    <n v="31.681900518999999"/>
    <n v="283"/>
    <n v="235.36042402999999"/>
    <n v="1.8361171293"/>
    <n v="14.770561949999999"/>
    <n v="161"/>
    <n v="229.10559006"/>
    <n v="1.9287972028"/>
    <n v="23.015344462000002"/>
    <n v="287"/>
    <n v="822.44599302999995"/>
    <n v="10.686321617999999"/>
    <n v="9.2127884615000006"/>
    <n v="2742"/>
    <n v="144"/>
    <n v="3.9119695466"/>
    <n v="15.808683284000001"/>
    <n v="77"/>
    <n v="3.3929999999999998"/>
    <n v="4.4343343299999997E-2"/>
    <n v="6.5812479145999996"/>
    <n v="2722"/>
    <n v="36.977553270000001"/>
    <n v="-0.362698888"/>
    <n v="13.34873921"/>
  </r>
  <r>
    <x v="2"/>
    <x v="8"/>
    <n v="0.34831837129999998"/>
    <n v="3087"/>
    <n v="5917.7353418000002"/>
    <n v="4857"/>
    <n v="152.00351656999999"/>
    <n v="32.378932263000003"/>
    <n v="294"/>
    <n v="243.81972789"/>
    <n v="2.2396300721000002"/>
    <n v="15.023670443"/>
    <n v="203"/>
    <n v="223.85714286000001"/>
    <n v="2.6922682725999998"/>
    <n v="23.633779493999999"/>
    <n v="297"/>
    <n v="847.98653199"/>
    <n v="11.777630344"/>
    <n v="9.2485694774000002"/>
    <n v="3087"/>
    <n v="145"/>
    <n v="4.5592720346000002"/>
    <n v="16.342415362000001"/>
    <n v="93"/>
    <n v="3.4940000000000002"/>
    <n v="4.13416349E-2"/>
    <n v="6.9370641663999999"/>
    <n v="3067"/>
    <n v="36.615748287999999"/>
    <n v="-0.384803387"/>
    <n v="13.758393866"/>
  </r>
  <r>
    <x v="2"/>
    <x v="9"/>
    <n v="0.37989829400000003"/>
    <n v="2985"/>
    <n v="6056.0338357999999"/>
    <n v="4795"/>
    <n v="155.78930761000001"/>
    <n v="32.104527216000001"/>
    <n v="335"/>
    <n v="249.82089551999999"/>
    <n v="2.5119680584999999"/>
    <n v="15.056269729"/>
    <n v="275"/>
    <n v="230.12363636000001"/>
    <n v="2.9202323737999998"/>
    <n v="23.396025865999999"/>
    <n v="341"/>
    <n v="880.19648094000001"/>
    <n v="13.031300738000001"/>
    <n v="9.7863659287000004"/>
    <n v="2985"/>
    <n v="146"/>
    <n v="4.7077534960999996"/>
    <n v="16.188461281999999"/>
    <n v="127"/>
    <n v="3.4209999999999998"/>
    <n v="3.5608165800000001E-2"/>
    <n v="7.6606642291"/>
    <n v="2958"/>
    <n v="35.892123056000003"/>
    <n v="-0.53070598099999999"/>
    <n v="13.826163463"/>
  </r>
  <r>
    <x v="2"/>
    <x v="10"/>
    <n v="0.44731725700000002"/>
    <n v="3172"/>
    <n v="6136.7150062999999"/>
    <n v="5223"/>
    <n v="164.18373156999999"/>
    <n v="32.311521538999997"/>
    <n v="349"/>
    <n v="255.09455586999999"/>
    <n v="3.1138005753"/>
    <n v="15.553660594"/>
    <n v="346"/>
    <n v="234.05491329"/>
    <n v="3.2838211958999999"/>
    <n v="23.823890379000002"/>
    <n v="353"/>
    <n v="900.99150141999996"/>
    <n v="13.977215084999999"/>
    <n v="10.602097505"/>
    <n v="3172"/>
    <n v="147"/>
    <n v="4.6217279524999997"/>
    <n v="16.699195935999999"/>
    <n v="168"/>
    <n v="3.5750000000000002"/>
    <n v="4.0166146899999998E-2"/>
    <n v="8.8600226822000003"/>
    <n v="3148"/>
    <n v="38.127795425999999"/>
    <n v="-0.65140719400000002"/>
    <n v="14.214726196999999"/>
  </r>
  <r>
    <x v="2"/>
    <x v="11"/>
    <n v="0.44630379749999999"/>
    <n v="3460"/>
    <n v="6180.4265895999997"/>
    <n v="5651"/>
    <n v="178.47511059999999"/>
    <n v="32.926702177000003"/>
    <n v="388"/>
    <n v="255.78608247"/>
    <n v="3.1781218993999998"/>
    <n v="16.187735471"/>
    <n v="387"/>
    <n v="234.19638243"/>
    <n v="3.7150021235000001"/>
    <n v="24.408693505999999"/>
    <n v="396"/>
    <n v="904.20707071000004"/>
    <n v="15.097738963999999"/>
    <n v="10.934866803"/>
    <n v="3460"/>
    <n v="145"/>
    <n v="4.0972901911999999"/>
    <n v="17.263682719999998"/>
    <n v="277"/>
    <n v="3.5419999999999998"/>
    <n v="4.8952712799999999E-2"/>
    <n v="9.9688899949999996"/>
    <n v="3428"/>
    <n v="38.101108517999997"/>
    <n v="-0.81979335499999995"/>
    <n v="14.734488095"/>
  </r>
  <r>
    <x v="2"/>
    <x v="12"/>
    <n v="0.48435335010000002"/>
    <n v="3751"/>
    <n v="6260.6222341000002"/>
    <n v="6284"/>
    <n v="195.16132241"/>
    <n v="32.279195893999997"/>
    <n v="448"/>
    <n v="254.69642856999999"/>
    <n v="3.2253074960000001"/>
    <n v="16.491415789000001"/>
    <n v="448"/>
    <n v="237.08482143000001"/>
    <n v="4.1459565494000001"/>
    <n v="24.189205634"/>
    <n v="454"/>
    <n v="912.14096916000005"/>
    <n v="14.806684032"/>
    <n v="11.585435334"/>
    <n v="3751"/>
    <n v="147"/>
    <n v="3.6594216561000001"/>
    <n v="17.080937420000001"/>
    <n v="407"/>
    <n v="3.6269999999999998"/>
    <n v="5.038202E-2"/>
    <n v="11.358157603"/>
    <n v="3716"/>
    <n v="37.830005382000003"/>
    <n v="-1.082324004"/>
    <n v="14.722655973"/>
  </r>
  <r>
    <x v="2"/>
    <x v="13"/>
    <n v="0.43501768400000002"/>
    <n v="3843"/>
    <n v="6290.2188394000004"/>
    <n v="6320"/>
    <n v="211.64468353999999"/>
    <n v="32.163940347999997"/>
    <n v="476"/>
    <n v="252.64285713999999"/>
    <n v="3.9153470681"/>
    <n v="16.206262123999998"/>
    <n v="472"/>
    <n v="233.75"/>
    <n v="4.7070202531999996"/>
    <n v="24.095574525"/>
    <n v="486"/>
    <n v="891.38683128000002"/>
    <n v="14.800199728999999"/>
    <n v="11.223640759"/>
    <n v="3843"/>
    <n v="148"/>
    <n v="3.5297337765000001"/>
    <n v="16.965682336"/>
    <n v="464"/>
    <n v="3.5310000000000001"/>
    <n v="6.1727653E-2"/>
    <n v="11.498128577999999"/>
    <n v="3796"/>
    <n v="38.455848261"/>
    <n v="-1.0871179660000001"/>
    <n v="14.678275674"/>
  </r>
  <r>
    <x v="2"/>
    <x v="14"/>
    <n v="0.47971827760000002"/>
    <n v="3822"/>
    <n v="6311.8969126000002"/>
    <n v="6543"/>
    <n v="217.43312241999999"/>
    <n v="31.991173315000001"/>
    <n v="494"/>
    <n v="254.18218623000001"/>
    <n v="3.9832719889999999"/>
    <n v="16.185560986999999"/>
    <n v="493"/>
    <n v="233.73225152000001"/>
    <n v="4.9014934271000001"/>
    <n v="23.995237082999999"/>
    <n v="497"/>
    <n v="899.83299798999997"/>
    <n v="13.718944704"/>
    <n v="10.866502977"/>
    <n v="3822"/>
    <n v="150"/>
    <n v="4.1996835829999997"/>
    <n v="17.017198257"/>
    <n v="538"/>
    <n v="3.6709999999999998"/>
    <n v="6.44274918E-2"/>
    <n v="11.686172386000001"/>
    <n v="3787"/>
    <n v="37.547478214999998"/>
    <n v="-1.233290733"/>
    <n v="14.748336912999999"/>
  </r>
  <r>
    <x v="2"/>
    <x v="15"/>
    <n v="0.45805200340000002"/>
    <n v="3905"/>
    <n v="6381.3587707999995"/>
    <n v="6815"/>
    <n v="219.8863595"/>
    <n v="31.453512986"/>
    <n v="454"/>
    <n v="256.27973567999999"/>
    <n v="3.6665433951000002"/>
    <n v="16.356386731000001"/>
    <n v="453"/>
    <n v="237.88962472"/>
    <n v="4.4839508293000003"/>
    <n v="23.887364009999999"/>
    <n v="461"/>
    <n v="916.53796094999996"/>
    <n v="14.669572086000001"/>
    <n v="11.582641557000001"/>
    <n v="3905"/>
    <n v="152"/>
    <n v="4.5829268936999998"/>
    <n v="17.001286553"/>
    <n v="633"/>
    <n v="3.621"/>
    <n v="4.3611629300000003E-2"/>
    <n v="13.015638022999999"/>
    <n v="3885"/>
    <n v="38.313848133999997"/>
    <n v="-1.4633705990000001"/>
    <n v="14.745125335000001"/>
  </r>
  <r>
    <x v="2"/>
    <x v="16"/>
    <n v="0.48725092609999998"/>
    <n v="4186"/>
    <n v="6470.0613950999996"/>
    <n v="7422"/>
    <n v="216.16414578000001"/>
    <n v="30.936747777000001"/>
    <n v="439"/>
    <n v="254.21184510000001"/>
    <n v="4.0427006627999997"/>
    <n v="15.901970513"/>
    <n v="438"/>
    <n v="237.35388128"/>
    <n v="4.5665641854999999"/>
    <n v="23.507391451"/>
    <n v="440"/>
    <n v="909.63636364000001"/>
    <n v="15.046126782"/>
    <n v="10.991012139"/>
    <n v="4186"/>
    <n v="151"/>
    <n v="4.1664506339000003"/>
    <n v="16.610450904"/>
    <n v="764"/>
    <n v="3.625"/>
    <n v="3.4380251000000001E-2"/>
    <n v="13.112074923"/>
    <n v="4135"/>
    <n v="37.900217654000002"/>
    <n v="-1.4190949859999999"/>
    <n v="14.410353563999999"/>
  </r>
  <r>
    <x v="2"/>
    <x v="17"/>
    <n v="0.57354873930000005"/>
    <n v="4129"/>
    <n v="6561.8641318"/>
    <n v="7420"/>
    <n v="225.42635039999999"/>
    <n v="31.671507682000001"/>
    <n v="545"/>
    <n v="250.54311927000001"/>
    <n v="4.1038424684999999"/>
    <n v="16.809272160999999"/>
    <n v="543"/>
    <n v="241.1252302"/>
    <n v="4.7736796547999996"/>
    <n v="24.172995415999999"/>
    <n v="546"/>
    <n v="912.70695970999998"/>
    <n v="16.052742029000001"/>
    <n v="11.121774093999999"/>
    <n v="4129"/>
    <n v="151"/>
    <n v="3.9307350243000001"/>
    <n v="17.374939017999999"/>
    <n v="824"/>
    <n v="3.4209999999999998"/>
    <n v="4.7893839200000003E-2"/>
    <n v="13.689627567"/>
    <n v="4085"/>
    <n v="38.210232558000001"/>
    <n v="-1.728085257"/>
    <n v="15.186942288999999"/>
  </r>
  <r>
    <x v="2"/>
    <x v="18"/>
    <n v="0.48997734139999999"/>
    <n v="4226"/>
    <n v="6447.6980596000003"/>
    <n v="7756"/>
    <n v="228.28495358000001"/>
    <n v="30.370454358"/>
    <n v="388"/>
    <n v="252.31185567"/>
    <n v="4.3477778640000002"/>
    <n v="15.494622575999999"/>
    <n v="389"/>
    <n v="242.68380463"/>
    <n v="5.0206035082999998"/>
    <n v="23.155548433"/>
    <n v="391"/>
    <n v="915.72378517000004"/>
    <n v="16.570812218"/>
    <n v="10.343538586999999"/>
    <n v="4226"/>
    <n v="153"/>
    <n v="3.7178185219"/>
    <n v="16.393410163999999"/>
    <n v="820"/>
    <n v="3.472"/>
    <n v="2.59243511E-2"/>
    <n v="13.254713114999999"/>
    <n v="4198"/>
    <n v="37.501977132"/>
    <n v="-1.370926554"/>
    <n v="14.422080181"/>
  </r>
  <r>
    <x v="2"/>
    <x v="19"/>
    <n v="0.48839562530000002"/>
    <n v="4164"/>
    <n v="6639.9951969000003"/>
    <n v="7850"/>
    <n v="241.75117707000001"/>
    <n v="30.694901145999999"/>
    <n v="368"/>
    <n v="253.6875"/>
    <n v="4.2517774514999997"/>
    <n v="16.259931434999999"/>
    <n v="367"/>
    <n v="249.34877384000001"/>
    <n v="5.4862218965"/>
    <n v="23.726798496000001"/>
    <n v="368"/>
    <n v="934.54076086999999"/>
    <n v="17.937789058"/>
    <n v="10.636586177"/>
    <n v="4164"/>
    <n v="151"/>
    <n v="3.1824894186999999"/>
    <n v="16.872844977"/>
    <n v="831"/>
    <n v="3.464"/>
    <n v="3.4926047699999997E-2"/>
    <n v="14.014790467999999"/>
    <n v="4136"/>
    <n v="38.173283366"/>
    <n v="-0.55907701200000004"/>
    <n v="14.761333862000001"/>
  </r>
  <r>
    <x v="2"/>
    <x v="20"/>
    <n v="0.53929677050000002"/>
    <n v="3998"/>
    <n v="6771.9502251000004"/>
    <n v="7760"/>
    <n v="262.12524485"/>
    <n v="29.937619201"/>
    <n v="349"/>
    <n v="257.46991403999999"/>
    <n v="5.1760063365000004"/>
    <n v="15.603799690000001"/>
    <n v="349"/>
    <n v="243.53868195000001"/>
    <n v="5.8976225976999999"/>
    <n v="23.002140333"/>
    <n v="349"/>
    <n v="925.06017192000002"/>
    <n v="19.172495824999999"/>
    <n v="9.9956644049999994"/>
    <n v="3998"/>
    <n v="150"/>
    <n v="3.2504247936000001"/>
    <n v="16.172729102000002"/>
    <n v="785"/>
    <n v="3.2589999999999999"/>
    <n v="2.9685169999999999E-3"/>
    <n v="13.538773818999999"/>
    <n v="3975"/>
    <n v="36.502314464999998"/>
    <n v="-1.696322409"/>
    <n v="14.047358381"/>
  </r>
  <r>
    <x v="2"/>
    <x v="21"/>
    <n v="0.50029466290000002"/>
    <n v="3908"/>
    <n v="6806.6596724999999"/>
    <n v="7675"/>
    <n v="239.59276743000001"/>
    <n v="29.584704104"/>
    <n v="365"/>
    <n v="251.75616438"/>
    <n v="4.7070748529999999"/>
    <n v="15.523095493"/>
    <n v="370"/>
    <n v="248.93783783999999"/>
    <n v="5.5104332463999999"/>
    <n v="22.814083833000002"/>
    <n v="370"/>
    <n v="931.51081080999995"/>
    <n v="20.870572277000001"/>
    <n v="9.8848411313"/>
    <n v="3908"/>
    <n v="147"/>
    <n v="2.8993804121000002"/>
    <n v="16.010861894000001"/>
    <n v="778"/>
    <n v="3.2930000000000001"/>
    <n v="-2.5434681000000001E-2"/>
    <n v="13.620918622"/>
    <n v="3867"/>
    <n v="33.451590379999999"/>
    <n v="-3.9700709330000001"/>
    <n v="13.712362636"/>
  </r>
  <r>
    <x v="2"/>
    <x v="22"/>
    <n v="0.5093071669"/>
    <n v="3579"/>
    <n v="6874.626432"/>
    <n v="7241"/>
    <n v="238.54907333"/>
    <n v="29.273985775"/>
    <n v="409"/>
    <n v="255.04645477"/>
    <n v="4.6459615225000004"/>
    <n v="15.678034464"/>
    <n v="411"/>
    <n v="252.91727494"/>
    <n v="5.4236655152999997"/>
    <n v="22.505104033999999"/>
    <n v="410"/>
    <n v="949.08292683000002"/>
    <n v="18.031611682000001"/>
    <n v="9.7551526951999996"/>
    <n v="3579"/>
    <n v="145"/>
    <n v="2.3415233619000002"/>
    <n v="15.719177632999999"/>
    <n v="802"/>
    <n v="3.0680000000000001"/>
    <n v="-2.9616900000000002E-2"/>
    <n v="13.813202004000001"/>
    <n v="3534"/>
    <n v="29.961912847000001"/>
    <n v="-5.6881864240000004"/>
    <n v="13.128804775000001"/>
  </r>
  <r>
    <x v="2"/>
    <x v="23"/>
    <n v="0.6246611608"/>
    <n v="3516"/>
    <n v="7079.6797496999998"/>
    <n v="7021"/>
    <n v="285.75908133000001"/>
    <n v="29.086360347999999"/>
    <n v="345"/>
    <n v="251.35362319000001"/>
    <n v="5.1001575558000001"/>
    <n v="15.608115484000001"/>
    <n v="346"/>
    <n v="248.62716763"/>
    <n v="6.4748157595000002"/>
    <n v="22.476352807000001"/>
    <n v="344"/>
    <n v="939.38662791000002"/>
    <n v="19.369871249999999"/>
    <n v="9.1022664286000001"/>
    <n v="3516"/>
    <n v="143"/>
    <n v="2.3848695651999998"/>
    <n v="15.219132003"/>
    <n v="805"/>
    <n v="3.077"/>
    <n v="-5.4499056999999997E-2"/>
    <n v="13.406600377"/>
    <n v="3472"/>
    <n v="26.587413594000001"/>
    <n v="-7.167478118"/>
    <n v="12.367089674000001"/>
  </r>
  <r>
    <x v="2"/>
    <x v="24"/>
    <n v="0.70225828170000004"/>
    <n v="2885"/>
    <n v="7142.7303293000004"/>
    <n v="6185"/>
    <n v="289.07068715000003"/>
    <n v="27.542210185999998"/>
    <n v="239"/>
    <n v="256"/>
    <n v="5.6977367823999998"/>
    <n v="14.683649854"/>
    <n v="239"/>
    <n v="241.01255230000001"/>
    <n v="6.4911349078000002"/>
    <n v="21.369541896000001"/>
    <n v="239"/>
    <n v="922.82426778000001"/>
    <n v="18.570841389999998"/>
    <n v="8.0979796155999999"/>
    <n v="2885"/>
    <n v="140"/>
    <n v="2.1147600777000002"/>
    <n v="14.169003238"/>
    <n v="597"/>
    <n v="2.9470000000000001"/>
    <n v="-6.6977839999999997E-2"/>
    <n v="12.383568074999999"/>
    <n v="2774"/>
    <n v="23.487923576"/>
    <n v="-9.054099398"/>
    <n v="11.047895200999999"/>
  </r>
  <r>
    <x v="2"/>
    <x v="25"/>
    <n v="0.73402435310000003"/>
    <n v="1944"/>
    <n v="7275.7366254999997"/>
    <n v="5651"/>
    <n v="284.00310918000002"/>
    <n v="24.531095912000001"/>
    <n v="196"/>
    <n v="258.77551019999999"/>
    <n v="5.5716607522999997"/>
    <n v="13.659352732"/>
    <n v="199"/>
    <n v="247.04020101"/>
    <n v="6.0299194404999996"/>
    <n v="19.318034525000002"/>
    <n v="199"/>
    <n v="938.69849246000001"/>
    <n v="16.118091192000001"/>
    <n v="7.4710254921999999"/>
    <n v="1944"/>
    <n v="131"/>
    <n v="1.7680070833999999"/>
    <n v="12.587312378"/>
    <n v="522"/>
    <n v="2.8330000000000002"/>
    <n v="-8.2215836E-2"/>
    <n v="11.731330386"/>
    <n v="1285"/>
    <n v="21.788871595"/>
    <n v="-9.9287178479999998"/>
    <n v="9.8261898296000005"/>
  </r>
  <r>
    <x v="2"/>
    <x v="26"/>
    <n v="0.76121587670000002"/>
    <n v="619"/>
    <n v="7880.8432955999997"/>
    <n v="5283"/>
    <n v="277.15961575"/>
    <n v="19.403573915999999"/>
    <n v="64"/>
    <n v="268.125"/>
    <n v="5.5392335419999998"/>
    <n v="11.19588598"/>
    <n v="65"/>
    <n v="252.67692307999999"/>
    <n v="5.6535984847999998"/>
    <n v="15.435753598"/>
    <n v="65"/>
    <n v="964.69230769000001"/>
    <n v="15.567541629999999"/>
    <n v="6.1524182649999997"/>
    <n v="619"/>
    <n v="120"/>
    <n v="1.2881970442999999"/>
    <n v="10.219650246"/>
    <n v="131"/>
    <n v="2.5430000000000001"/>
    <n v="-0.104242366"/>
    <n v="9.2454622560999997"/>
    <n v="72"/>
    <n v="22.431944443999999"/>
    <n v="-8.9187353330000008"/>
    <n v="8.7238613988000004"/>
  </r>
  <r>
    <x v="2"/>
    <x v="27"/>
    <n v="0.89273581140000002"/>
    <m/>
    <m/>
    <n v="4681"/>
    <n v="274.48532578999999"/>
    <n v="16.274772057"/>
    <m/>
    <m/>
    <m/>
    <m/>
    <m/>
    <m/>
    <m/>
    <m/>
    <m/>
    <m/>
    <m/>
    <m/>
    <m/>
    <m/>
    <m/>
    <m/>
    <m/>
    <m/>
    <m/>
    <m/>
    <m/>
    <m/>
    <m/>
    <m/>
  </r>
  <r>
    <x v="2"/>
    <x v="28"/>
    <n v="1.0605515041"/>
    <m/>
    <m/>
    <n v="2084"/>
    <n v="334.92010076999998"/>
    <n v="15.365067179"/>
    <m/>
    <m/>
    <m/>
    <m/>
    <m/>
    <m/>
    <m/>
    <m/>
    <m/>
    <m/>
    <m/>
    <m/>
    <m/>
    <m/>
    <m/>
    <m/>
    <m/>
    <m/>
    <m/>
    <m/>
    <m/>
    <m/>
    <m/>
    <m/>
  </r>
  <r>
    <x v="2"/>
    <x v="29"/>
    <n v="1.3859859155000001"/>
    <m/>
    <m/>
    <n v="140"/>
    <n v="385.05914286000001"/>
    <n v="14.555"/>
    <m/>
    <m/>
    <m/>
    <m/>
    <m/>
    <m/>
    <m/>
    <m/>
    <m/>
    <m/>
    <m/>
    <m/>
    <m/>
    <m/>
    <m/>
    <m/>
    <m/>
    <m/>
    <m/>
    <m/>
    <m/>
    <m/>
    <m/>
    <m/>
  </r>
  <r>
    <x v="3"/>
    <x v="0"/>
    <n v="0"/>
    <m/>
    <m/>
    <n v="53"/>
    <n v="-90.84792453"/>
    <n v="32.112245283"/>
    <m/>
    <m/>
    <m/>
    <m/>
    <m/>
    <m/>
    <m/>
    <m/>
    <m/>
    <m/>
    <m/>
    <m/>
    <m/>
    <m/>
    <m/>
    <m/>
    <m/>
    <m/>
    <m/>
    <m/>
    <m/>
    <m/>
    <m/>
    <m/>
  </r>
  <r>
    <x v="3"/>
    <x v="1"/>
    <n v="0.24042735039999999"/>
    <n v="74"/>
    <n v="3809.6216215999998"/>
    <n v="88"/>
    <n v="-92.521477270000005"/>
    <n v="34.724477272999998"/>
    <m/>
    <m/>
    <m/>
    <m/>
    <m/>
    <m/>
    <m/>
    <m/>
    <m/>
    <m/>
    <m/>
    <m/>
    <n v="74"/>
    <n v="132"/>
    <n v="0.64793181820000001"/>
    <n v="16.000545455000001"/>
    <m/>
    <m/>
    <m/>
    <m/>
    <n v="72"/>
    <n v="48.945833333000003"/>
    <n v="0.1677471264"/>
    <n v="11.024252874"/>
  </r>
  <r>
    <x v="3"/>
    <x v="2"/>
    <n v="0"/>
    <n v="58"/>
    <n v="4035.1724138"/>
    <n v="69"/>
    <n v="-14.404927539999999"/>
    <n v="32.939376811999999"/>
    <m/>
    <m/>
    <m/>
    <m/>
    <m/>
    <m/>
    <m/>
    <m/>
    <m/>
    <m/>
    <m/>
    <m/>
    <n v="58"/>
    <n v="129"/>
    <n v="0.72084057970000004"/>
    <n v="15.137840580000001"/>
    <m/>
    <m/>
    <m/>
    <m/>
    <n v="58"/>
    <n v="44.115517240999999"/>
    <n v="0.29529850749999997"/>
    <n v="11.673089552"/>
  </r>
  <r>
    <x v="3"/>
    <x v="3"/>
    <n v="5.9036145000000003E-3"/>
    <n v="84"/>
    <n v="4299.1309523999998"/>
    <n v="98"/>
    <n v="-7.6233673470000003"/>
    <n v="32.064214286000002"/>
    <m/>
    <m/>
    <m/>
    <m/>
    <m/>
    <m/>
    <m/>
    <m/>
    <m/>
    <m/>
    <m/>
    <m/>
    <n v="84"/>
    <n v="134"/>
    <n v="1.7061122448999999"/>
    <n v="12.966653061000001"/>
    <m/>
    <m/>
    <m/>
    <m/>
    <n v="84"/>
    <n v="52.496428571000003"/>
    <n v="0.68170408159999996"/>
    <n v="9.3787346939000003"/>
  </r>
  <r>
    <x v="3"/>
    <x v="4"/>
    <n v="0"/>
    <n v="99"/>
    <n v="4189.3838384000001"/>
    <n v="127"/>
    <n v="-35.316062989999999"/>
    <n v="33.368204724000002"/>
    <m/>
    <m/>
    <m/>
    <m/>
    <m/>
    <m/>
    <m/>
    <m/>
    <m/>
    <m/>
    <m/>
    <m/>
    <n v="99"/>
    <n v="127"/>
    <n v="1.8921811023999999"/>
    <n v="14.762299213"/>
    <m/>
    <m/>
    <m/>
    <m/>
    <n v="98"/>
    <n v="39.415306121999997"/>
    <n v="0.3006141732"/>
    <n v="11.445637795"/>
  </r>
  <r>
    <x v="3"/>
    <x v="5"/>
    <n v="9.7644927500000006E-2"/>
    <n v="143"/>
    <n v="4717.7202797"/>
    <n v="188"/>
    <n v="-6.1244680850000002"/>
    <n v="33.930632979000002"/>
    <m/>
    <m/>
    <m/>
    <m/>
    <m/>
    <m/>
    <m/>
    <m/>
    <m/>
    <m/>
    <m/>
    <m/>
    <n v="143"/>
    <n v="131"/>
    <n v="1.2988138298"/>
    <n v="16.375734043000001"/>
    <m/>
    <m/>
    <m/>
    <m/>
    <n v="143"/>
    <n v="44.06013986"/>
    <n v="0.48210106380000001"/>
    <n v="13.489446809"/>
  </r>
  <r>
    <x v="3"/>
    <x v="6"/>
    <n v="7.4805825199999995E-2"/>
    <n v="237"/>
    <n v="4924.0506329"/>
    <n v="297"/>
    <n v="22.678585858999998"/>
    <n v="31.781548822000001"/>
    <m/>
    <m/>
    <m/>
    <m/>
    <m/>
    <m/>
    <m/>
    <m/>
    <m/>
    <m/>
    <m/>
    <m/>
    <n v="237"/>
    <n v="137"/>
    <n v="0.73812121210000003"/>
    <n v="13.657292929"/>
    <m/>
    <m/>
    <m/>
    <m/>
    <n v="232"/>
    <n v="44.003448276"/>
    <n v="0.35668027209999997"/>
    <n v="11.376070748"/>
  </r>
  <r>
    <x v="3"/>
    <x v="7"/>
    <n v="0.1885426009"/>
    <n v="198"/>
    <n v="4925.1767676999998"/>
    <n v="320"/>
    <n v="27.722375"/>
    <n v="32.437346875000003"/>
    <m/>
    <m/>
    <m/>
    <m/>
    <m/>
    <m/>
    <m/>
    <m/>
    <m/>
    <m/>
    <m/>
    <m/>
    <n v="198"/>
    <n v="137"/>
    <n v="2.0621468749999998"/>
    <n v="16.090837499999999"/>
    <m/>
    <m/>
    <m/>
    <m/>
    <n v="192"/>
    <n v="44.5"/>
    <n v="0.61112101910000005"/>
    <n v="13.728776115000001"/>
  </r>
  <r>
    <x v="3"/>
    <x v="8"/>
    <n v="0.29413145540000002"/>
    <n v="198"/>
    <n v="4976.2171717000001"/>
    <n v="308"/>
    <n v="32.384350648999998"/>
    <n v="32.873698052000002"/>
    <m/>
    <m/>
    <m/>
    <m/>
    <m/>
    <m/>
    <m/>
    <m/>
    <m/>
    <m/>
    <m/>
    <m/>
    <n v="198"/>
    <n v="144"/>
    <n v="2.1772337662000001"/>
    <n v="15.836061687999999"/>
    <m/>
    <m/>
    <m/>
    <m/>
    <n v="197"/>
    <n v="42.302538071000001"/>
    <n v="0.44923684209999998"/>
    <n v="13.418615789"/>
  </r>
  <r>
    <x v="3"/>
    <x v="9"/>
    <n v="0.16364389230000001"/>
    <n v="276"/>
    <n v="5132.0507245999997"/>
    <n v="378"/>
    <n v="82.320476189999994"/>
    <n v="34.390915344"/>
    <m/>
    <m/>
    <m/>
    <m/>
    <m/>
    <m/>
    <m/>
    <m/>
    <m/>
    <m/>
    <m/>
    <m/>
    <n v="276"/>
    <n v="142"/>
    <n v="2.3663994708999998"/>
    <n v="17.342708994999999"/>
    <m/>
    <m/>
    <m/>
    <m/>
    <n v="268"/>
    <n v="38.761940299000003"/>
    <n v="0.59051069519999999"/>
    <n v="15.058216845"/>
  </r>
  <r>
    <x v="3"/>
    <x v="10"/>
    <n v="0.1134807692"/>
    <n v="264"/>
    <n v="5242.7386364000004"/>
    <n v="386"/>
    <n v="48.684145078"/>
    <n v="34.508629534000001"/>
    <m/>
    <m/>
    <m/>
    <m/>
    <m/>
    <m/>
    <m/>
    <m/>
    <m/>
    <m/>
    <m/>
    <m/>
    <n v="264"/>
    <n v="139"/>
    <n v="3.0872435233000002"/>
    <n v="17.683914508000001"/>
    <m/>
    <m/>
    <m/>
    <m/>
    <n v="257"/>
    <n v="38.091828794000001"/>
    <n v="0.38797656250000001"/>
    <n v="15.340696354"/>
  </r>
  <r>
    <x v="3"/>
    <x v="11"/>
    <n v="5.0219780200000001E-2"/>
    <n v="287"/>
    <n v="5071.6829268000001"/>
    <n v="438"/>
    <n v="118.4206621"/>
    <n v="32.765436072999996"/>
    <m/>
    <m/>
    <m/>
    <m/>
    <m/>
    <m/>
    <m/>
    <m/>
    <m/>
    <m/>
    <m/>
    <m/>
    <n v="287"/>
    <n v="144"/>
    <n v="3.2042351598000001"/>
    <n v="16.695922373999998"/>
    <m/>
    <m/>
    <m/>
    <m/>
    <n v="278"/>
    <n v="37.918345324000001"/>
    <n v="0.79454861109999997"/>
    <n v="14.669177315000001"/>
  </r>
  <r>
    <x v="3"/>
    <x v="12"/>
    <n v="7.7667103500000001E-2"/>
    <n v="368"/>
    <n v="5078.4130434999997"/>
    <n v="562"/>
    <n v="157.90065835999999"/>
    <n v="32.665252668999997"/>
    <m/>
    <m/>
    <m/>
    <m/>
    <m/>
    <m/>
    <m/>
    <m/>
    <m/>
    <m/>
    <m/>
    <m/>
    <n v="368"/>
    <n v="149"/>
    <n v="3.0187953737000002"/>
    <n v="16.082962633000001"/>
    <m/>
    <m/>
    <m/>
    <m/>
    <n v="362"/>
    <n v="38.604419890000003"/>
    <n v="1.97297297E-2"/>
    <n v="14.195492973"/>
  </r>
  <r>
    <x v="3"/>
    <x v="13"/>
    <n v="0.1339810427"/>
    <n v="402"/>
    <n v="5013.0248756000001"/>
    <n v="606"/>
    <n v="173.93658416"/>
    <n v="32.570470297"/>
    <m/>
    <m/>
    <m/>
    <m/>
    <m/>
    <m/>
    <m/>
    <m/>
    <m/>
    <m/>
    <m/>
    <m/>
    <n v="402"/>
    <n v="150"/>
    <n v="2.4172677685999999"/>
    <n v="15.782049586999999"/>
    <m/>
    <m/>
    <m/>
    <m/>
    <n v="399"/>
    <n v="41.465162907"/>
    <n v="0.1196013289"/>
    <n v="13.815067109999999"/>
  </r>
  <r>
    <x v="3"/>
    <x v="14"/>
    <n v="0.1047745665"/>
    <n v="461"/>
    <n v="4961.2603036999999"/>
    <n v="628"/>
    <n v="174.34200637000001"/>
    <n v="33.600635349999997"/>
    <m/>
    <m/>
    <m/>
    <m/>
    <m/>
    <m/>
    <m/>
    <m/>
    <m/>
    <m/>
    <m/>
    <m/>
    <n v="461"/>
    <n v="157"/>
    <n v="2.7804203822"/>
    <n v="15.878794586"/>
    <m/>
    <m/>
    <m/>
    <m/>
    <n v="449"/>
    <n v="35.726503340999997"/>
    <n v="0.1935056543"/>
    <n v="14.513594507000001"/>
  </r>
  <r>
    <x v="3"/>
    <x v="15"/>
    <n v="9.2524630499999996E-2"/>
    <n v="389"/>
    <n v="4884.4678663000004"/>
    <n v="571"/>
    <n v="136.91022767000001"/>
    <n v="31.977014011000001"/>
    <m/>
    <m/>
    <m/>
    <m/>
    <m/>
    <m/>
    <m/>
    <m/>
    <m/>
    <m/>
    <m/>
    <m/>
    <n v="389"/>
    <n v="152"/>
    <n v="1.649061296"/>
    <n v="15.128824869000001"/>
    <m/>
    <m/>
    <m/>
    <m/>
    <n v="381"/>
    <n v="37.500787402"/>
    <n v="0.24742266190000001"/>
    <n v="13.423331474999999"/>
  </r>
  <r>
    <x v="3"/>
    <x v="16"/>
    <n v="0.145527192"/>
    <n v="424"/>
    <n v="5076.7146226000004"/>
    <n v="609"/>
    <n v="165.50630541999999"/>
    <n v="32.101793102999999"/>
    <m/>
    <m/>
    <m/>
    <m/>
    <m/>
    <m/>
    <m/>
    <m/>
    <m/>
    <m/>
    <m/>
    <m/>
    <n v="424"/>
    <n v="153"/>
    <n v="1.7585977011"/>
    <n v="15.240067323"/>
    <m/>
    <m/>
    <m/>
    <m/>
    <n v="410"/>
    <n v="36.726585366000002"/>
    <n v="0.32786789300000002"/>
    <n v="13.596586455000001"/>
  </r>
  <r>
    <x v="3"/>
    <x v="17"/>
    <n v="0.177125"/>
    <n v="453"/>
    <n v="5191.1125828000004"/>
    <n v="714"/>
    <n v="237.26133053000001"/>
    <n v="32.350967787000002"/>
    <m/>
    <m/>
    <m/>
    <m/>
    <m/>
    <m/>
    <m/>
    <m/>
    <m/>
    <m/>
    <m/>
    <m/>
    <n v="453"/>
    <n v="160"/>
    <n v="2.3711890755999998"/>
    <n v="15.672012605000001"/>
    <m/>
    <m/>
    <m/>
    <m/>
    <n v="445"/>
    <n v="37.425617977999998"/>
    <n v="0.65111315420000004"/>
    <n v="14.040476662"/>
  </r>
  <r>
    <x v="3"/>
    <x v="18"/>
    <n v="0.1509251969"/>
    <n v="441"/>
    <n v="4868.0521541999997"/>
    <n v="647"/>
    <n v="155.39621328999999"/>
    <n v="31.321998453999999"/>
    <m/>
    <m/>
    <m/>
    <m/>
    <m/>
    <m/>
    <m/>
    <m/>
    <m/>
    <m/>
    <m/>
    <m/>
    <n v="441"/>
    <n v="148"/>
    <n v="1.6198266254"/>
    <n v="14.340998451999999"/>
    <m/>
    <m/>
    <m/>
    <m/>
    <n v="433"/>
    <n v="34.992840647000001"/>
    <n v="0.73602351099999996"/>
    <n v="12.191058777"/>
  </r>
  <r>
    <x v="3"/>
    <x v="19"/>
    <n v="0.19530337079999999"/>
    <n v="342"/>
    <n v="4896.1403509000002"/>
    <n v="563"/>
    <n v="152.90010656999999"/>
    <n v="28.08660746"/>
    <m/>
    <m/>
    <m/>
    <m/>
    <m/>
    <m/>
    <m/>
    <m/>
    <m/>
    <m/>
    <m/>
    <m/>
    <n v="342"/>
    <n v="146"/>
    <n v="1.2147918149000001"/>
    <n v="12.773300711999999"/>
    <m/>
    <m/>
    <m/>
    <m/>
    <n v="333"/>
    <n v="36.448048047999997"/>
    <n v="1.1592648648999999"/>
    <n v="10.739971171000001"/>
  </r>
  <r>
    <x v="3"/>
    <x v="20"/>
    <n v="6.35192069E-2"/>
    <n v="292"/>
    <n v="4795.6232877000002"/>
    <n v="524"/>
    <n v="126.62028626"/>
    <n v="24.817074427000001"/>
    <m/>
    <m/>
    <m/>
    <m/>
    <m/>
    <m/>
    <m/>
    <m/>
    <m/>
    <m/>
    <m/>
    <m/>
    <n v="292"/>
    <n v="144"/>
    <n v="0.89941984730000002"/>
    <n v="10.626253817"/>
    <m/>
    <m/>
    <m/>
    <m/>
    <n v="290"/>
    <n v="33.747931033999997"/>
    <n v="0.60775968989999996"/>
    <n v="8.9413484495999995"/>
  </r>
  <r>
    <x v="3"/>
    <x v="21"/>
    <n v="9.4105145400000006E-2"/>
    <n v="270"/>
    <n v="4955.8925926000002"/>
    <n v="587"/>
    <n v="133.22166951"/>
    <n v="22.157226575999999"/>
    <m/>
    <m/>
    <m/>
    <m/>
    <m/>
    <m/>
    <m/>
    <m/>
    <m/>
    <m/>
    <m/>
    <m/>
    <n v="270"/>
    <n v="141"/>
    <n v="1.4013798978000001"/>
    <n v="9.4766984668000003"/>
    <m/>
    <m/>
    <m/>
    <m/>
    <n v="263"/>
    <n v="31.040684411000001"/>
    <n v="-0.22759106500000001"/>
    <n v="8.1328628865999999"/>
  </r>
  <r>
    <x v="3"/>
    <x v="22"/>
    <n v="0.16789999999999999"/>
    <n v="263"/>
    <n v="5294.1216729999996"/>
    <n v="529"/>
    <n v="163.56026464999999"/>
    <n v="23.923491493"/>
    <m/>
    <m/>
    <m/>
    <m/>
    <m/>
    <m/>
    <m/>
    <m/>
    <m/>
    <m/>
    <m/>
    <m/>
    <n v="263"/>
    <n v="138"/>
    <n v="1.3724800759"/>
    <n v="10.406726754999999"/>
    <m/>
    <m/>
    <m/>
    <m/>
    <n v="256"/>
    <n v="30.741406250000001"/>
    <n v="-1.1531190019999999"/>
    <n v="8.3811424183999996"/>
  </r>
  <r>
    <x v="3"/>
    <x v="23"/>
    <n v="5.7652068100000002E-2"/>
    <n v="229"/>
    <n v="5121.0174672000003"/>
    <n v="483"/>
    <n v="115.50028986"/>
    <n v="21.634650103999999"/>
    <m/>
    <m/>
    <m/>
    <m/>
    <m/>
    <m/>
    <m/>
    <m/>
    <m/>
    <m/>
    <m/>
    <m/>
    <n v="229"/>
    <n v="126"/>
    <n v="0.5249192547"/>
    <n v="8.8076997929999994"/>
    <m/>
    <m/>
    <m/>
    <m/>
    <n v="214"/>
    <n v="26.381308410999999"/>
    <n v="-1.6344621850000001"/>
    <n v="6.6875957983000003"/>
  </r>
  <r>
    <x v="3"/>
    <x v="24"/>
    <n v="5.7295980500000003E-2"/>
    <n v="219"/>
    <n v="5050.2557078"/>
    <n v="509"/>
    <n v="111.08626719"/>
    <n v="19.093870334000002"/>
    <m/>
    <m/>
    <m/>
    <m/>
    <m/>
    <m/>
    <m/>
    <m/>
    <m/>
    <m/>
    <m/>
    <m/>
    <n v="219"/>
    <n v="131"/>
    <n v="0.78781139489999996"/>
    <n v="7.433021611"/>
    <m/>
    <m/>
    <m/>
    <m/>
    <n v="212"/>
    <n v="18.858962263999999"/>
    <n v="-2.0864271460000001"/>
    <n v="6.0156081836000004"/>
  </r>
  <r>
    <x v="3"/>
    <x v="25"/>
    <n v="4.6022727300000003E-2"/>
    <n v="113"/>
    <n v="4948.5752211999998"/>
    <n v="298"/>
    <n v="94.075100671000001"/>
    <n v="15.756687919000001"/>
    <m/>
    <m/>
    <m/>
    <m/>
    <m/>
    <m/>
    <m/>
    <m/>
    <m/>
    <m/>
    <m/>
    <m/>
    <n v="113"/>
    <n v="105"/>
    <n v="0.51834228189999998"/>
    <n v="6.0677315435999999"/>
    <m/>
    <m/>
    <m/>
    <m/>
    <n v="65"/>
    <n v="17.889230769000001"/>
    <n v="-2.1596765800000002"/>
    <n v="4.9890624534999999"/>
  </r>
  <r>
    <x v="3"/>
    <x v="26"/>
    <n v="6.7548387099999996E-2"/>
    <m/>
    <m/>
    <n v="242"/>
    <n v="172.62971074000001"/>
    <n v="12.308272727"/>
    <m/>
    <m/>
    <m/>
    <m/>
    <m/>
    <m/>
    <m/>
    <m/>
    <m/>
    <m/>
    <m/>
    <m/>
    <m/>
    <m/>
    <m/>
    <m/>
    <m/>
    <m/>
    <m/>
    <m/>
    <m/>
    <m/>
    <m/>
    <m/>
  </r>
  <r>
    <x v="3"/>
    <x v="27"/>
    <n v="3.3677581900000003E-2"/>
    <m/>
    <m/>
    <n v="220"/>
    <n v="142.25259091000001"/>
    <n v="10.351363636"/>
    <m/>
    <m/>
    <m/>
    <m/>
    <m/>
    <m/>
    <m/>
    <m/>
    <m/>
    <m/>
    <m/>
    <m/>
    <m/>
    <m/>
    <m/>
    <m/>
    <m/>
    <m/>
    <m/>
    <m/>
    <m/>
    <m/>
    <m/>
    <m/>
  </r>
  <r>
    <x v="3"/>
    <x v="28"/>
    <n v="0.2089325843"/>
    <m/>
    <m/>
    <n v="97"/>
    <n v="105.21587629"/>
    <n v="9.6010309278000001"/>
    <m/>
    <m/>
    <m/>
    <m/>
    <m/>
    <m/>
    <m/>
    <m/>
    <m/>
    <m/>
    <m/>
    <m/>
    <m/>
    <m/>
    <m/>
    <m/>
    <m/>
    <m/>
    <m/>
    <m/>
    <m/>
    <m/>
    <m/>
    <m/>
  </r>
  <r>
    <x v="4"/>
    <x v="0"/>
    <n v="3.2008196699999998E-2"/>
    <n v="173"/>
    <n v="3327.6184970999998"/>
    <n v="202"/>
    <n v="-29.34712871"/>
    <n v="33.516044553999997"/>
    <m/>
    <m/>
    <m/>
    <m/>
    <m/>
    <m/>
    <m/>
    <m/>
    <m/>
    <m/>
    <m/>
    <m/>
    <n v="173"/>
    <n v="128"/>
    <n v="1.2163762376"/>
    <n v="17.43650495"/>
    <m/>
    <m/>
    <m/>
    <m/>
    <n v="171"/>
    <n v="41.092982456000001"/>
    <n v="0.64489054729999995"/>
    <n v="13.849592039999999"/>
  </r>
  <r>
    <x v="4"/>
    <x v="1"/>
    <n v="4.2567567600000002E-2"/>
    <n v="221"/>
    <n v="3369.9954751"/>
    <n v="245"/>
    <n v="-62.2995102"/>
    <n v="33.545559183999998"/>
    <m/>
    <m/>
    <m/>
    <m/>
    <m/>
    <m/>
    <m/>
    <m/>
    <m/>
    <m/>
    <m/>
    <m/>
    <n v="221"/>
    <n v="137"/>
    <n v="1.6662571428999999"/>
    <n v="17.312791836999999"/>
    <m/>
    <m/>
    <m/>
    <m/>
    <n v="220"/>
    <n v="39.950000000000003"/>
    <n v="0.56249586780000005"/>
    <n v="14.098801653000001"/>
  </r>
  <r>
    <x v="4"/>
    <x v="2"/>
    <n v="3.7889273399999999E-2"/>
    <n v="183"/>
    <n v="3468.3005463999998"/>
    <n v="229"/>
    <n v="-12.709781660000001"/>
    <n v="31.272126638"/>
    <m/>
    <m/>
    <m/>
    <m/>
    <m/>
    <m/>
    <m/>
    <m/>
    <m/>
    <m/>
    <m/>
    <m/>
    <n v="183"/>
    <n v="134"/>
    <n v="1.4170524016999999"/>
    <n v="14.907441048000001"/>
    <m/>
    <m/>
    <m/>
    <m/>
    <n v="182"/>
    <n v="38.002197801999998"/>
    <n v="0.50686222219999999"/>
    <n v="11.964655556"/>
  </r>
  <r>
    <x v="4"/>
    <x v="3"/>
    <n v="0.1150557621"/>
    <n v="148"/>
    <n v="3810.1216215999998"/>
    <n v="188"/>
    <n v="-97.626968090000005"/>
    <n v="34.071319148999997"/>
    <m/>
    <m/>
    <m/>
    <m/>
    <m/>
    <m/>
    <m/>
    <m/>
    <m/>
    <m/>
    <m/>
    <m/>
    <n v="148"/>
    <n v="143"/>
    <n v="2.4023138298000002"/>
    <n v="16.059452128"/>
    <m/>
    <m/>
    <m/>
    <m/>
    <n v="146"/>
    <n v="44.521232877000003"/>
    <n v="0.55161497329999998"/>
    <n v="12.990695187"/>
  </r>
  <r>
    <x v="4"/>
    <x v="4"/>
    <n v="8.4387096800000005E-2"/>
    <n v="163"/>
    <n v="3781.8957055000001"/>
    <n v="209"/>
    <n v="-89.714306219999997"/>
    <n v="34.734708134000002"/>
    <m/>
    <m/>
    <m/>
    <m/>
    <m/>
    <m/>
    <m/>
    <m/>
    <m/>
    <m/>
    <m/>
    <m/>
    <n v="163"/>
    <n v="133"/>
    <n v="1.9647703349000001"/>
    <n v="17.569617224999998"/>
    <m/>
    <m/>
    <m/>
    <m/>
    <n v="158"/>
    <n v="35.575949367"/>
    <n v="1.1546116504999999"/>
    <n v="15.650058251999999"/>
  </r>
  <r>
    <x v="4"/>
    <x v="5"/>
    <n v="0.1008705357"/>
    <n v="212"/>
    <n v="3770.1603774"/>
    <n v="302"/>
    <n v="-65.263841060000004"/>
    <n v="33.100956953999997"/>
    <m/>
    <m/>
    <m/>
    <m/>
    <m/>
    <m/>
    <m/>
    <m/>
    <m/>
    <m/>
    <m/>
    <m/>
    <n v="212"/>
    <n v="130"/>
    <n v="0.99558940399999996"/>
    <n v="17.271043045999999"/>
    <m/>
    <m/>
    <m/>
    <m/>
    <n v="210"/>
    <n v="37.419523810000001"/>
    <n v="1.3763118644000001"/>
    <n v="15.31579661"/>
  </r>
  <r>
    <x v="4"/>
    <x v="6"/>
    <n v="9.4573990999999996E-2"/>
    <n v="175"/>
    <n v="3687.6228571000001"/>
    <n v="275"/>
    <n v="16.833381817999999"/>
    <n v="27.307785455000001"/>
    <m/>
    <m/>
    <m/>
    <m/>
    <m/>
    <m/>
    <m/>
    <m/>
    <m/>
    <m/>
    <m/>
    <m/>
    <n v="175"/>
    <n v="134"/>
    <n v="1.0502254545"/>
    <n v="12.607934545000001"/>
    <m/>
    <m/>
    <m/>
    <m/>
    <n v="173"/>
    <n v="37.087861271999998"/>
    <n v="0.93298529409999997"/>
    <n v="9.7032397058999997"/>
  </r>
  <r>
    <x v="4"/>
    <x v="7"/>
    <n v="0.35326086960000003"/>
    <n v="146"/>
    <n v="4241.5684932000004"/>
    <n v="334"/>
    <n v="17.977155689"/>
    <n v="30.482610778000002"/>
    <m/>
    <m/>
    <m/>
    <m/>
    <m/>
    <m/>
    <m/>
    <m/>
    <m/>
    <m/>
    <m/>
    <m/>
    <n v="146"/>
    <n v="149"/>
    <n v="4.1152994011999997"/>
    <n v="16.779080837999999"/>
    <m/>
    <m/>
    <m/>
    <m/>
    <n v="141"/>
    <n v="43.114184397000002"/>
    <n v="1.6880481928"/>
    <n v="13.271237349"/>
  </r>
  <r>
    <x v="4"/>
    <x v="8"/>
    <n v="1.0357522124"/>
    <n v="138"/>
    <n v="4738.2681159000003"/>
    <n v="250"/>
    <n v="33.653480000000002"/>
    <n v="35.653384000000003"/>
    <m/>
    <m/>
    <m/>
    <m/>
    <m/>
    <m/>
    <m/>
    <m/>
    <m/>
    <m/>
    <m/>
    <m/>
    <n v="138"/>
    <n v="152"/>
    <n v="2.573264"/>
    <n v="18.729904000000001"/>
    <m/>
    <m/>
    <m/>
    <m/>
    <n v="133"/>
    <n v="47.709774435999996"/>
    <n v="1.7382469136000001"/>
    <n v="15.911062551000001"/>
  </r>
  <r>
    <x v="4"/>
    <x v="9"/>
    <n v="0.52303430080000002"/>
    <n v="184"/>
    <n v="4608.4728261"/>
    <n v="288"/>
    <n v="37.127951389000003"/>
    <n v="33.801614583000003"/>
    <m/>
    <m/>
    <m/>
    <m/>
    <m/>
    <m/>
    <m/>
    <m/>
    <m/>
    <m/>
    <m/>
    <m/>
    <n v="184"/>
    <n v="147"/>
    <n v="0.42464111500000001"/>
    <n v="17.234494774000002"/>
    <m/>
    <m/>
    <m/>
    <m/>
    <n v="179"/>
    <n v="41.320670391"/>
    <n v="1.6535425532000001"/>
    <n v="14.843697163"/>
  </r>
  <r>
    <x v="4"/>
    <x v="10"/>
    <n v="0.28819672130000001"/>
    <n v="161"/>
    <n v="4503.8633540000001"/>
    <n v="288"/>
    <n v="55.385763889000003"/>
    <n v="31.931618056000001"/>
    <m/>
    <m/>
    <m/>
    <m/>
    <m/>
    <m/>
    <m/>
    <m/>
    <m/>
    <m/>
    <m/>
    <m/>
    <n v="161"/>
    <n v="151"/>
    <n v="0.94463541669999995"/>
    <n v="15.996041667"/>
    <m/>
    <m/>
    <m/>
    <m/>
    <n v="159"/>
    <n v="52.724528302000003"/>
    <n v="1.7269859648999999"/>
    <n v="13.340884560999999"/>
  </r>
  <r>
    <x v="4"/>
    <x v="11"/>
    <n v="0.58782101170000001"/>
    <n v="208"/>
    <n v="4674.1201922999999"/>
    <n v="335"/>
    <n v="120.18364179"/>
    <n v="33.452549253999997"/>
    <m/>
    <m/>
    <m/>
    <m/>
    <m/>
    <m/>
    <m/>
    <m/>
    <m/>
    <m/>
    <m/>
    <m/>
    <n v="208"/>
    <n v="163"/>
    <n v="2.2305778442999999"/>
    <n v="16.832323353"/>
    <m/>
    <m/>
    <m/>
    <m/>
    <n v="207"/>
    <n v="50.896135266000002"/>
    <n v="1.6053202417000001"/>
    <n v="14.406754079000001"/>
  </r>
  <r>
    <x v="4"/>
    <x v="12"/>
    <n v="0.58371196749999998"/>
    <n v="180"/>
    <n v="4612.75"/>
    <n v="337"/>
    <n v="195.51643917000001"/>
    <n v="31.409575667999999"/>
    <m/>
    <m/>
    <m/>
    <m/>
    <m/>
    <m/>
    <m/>
    <m/>
    <m/>
    <m/>
    <m/>
    <m/>
    <n v="180"/>
    <n v="150"/>
    <n v="2.4766246245999999"/>
    <n v="16.359603604"/>
    <m/>
    <m/>
    <m/>
    <m/>
    <n v="179"/>
    <n v="49.972625698000002"/>
    <n v="1.4779365558999999"/>
    <n v="13.902798792"/>
  </r>
  <r>
    <x v="4"/>
    <x v="13"/>
    <n v="0.66027675279999998"/>
    <n v="253"/>
    <n v="4290.3517787000001"/>
    <n v="372"/>
    <n v="168.02983871000001"/>
    <n v="32.021895161000003"/>
    <m/>
    <m/>
    <m/>
    <m/>
    <m/>
    <m/>
    <m/>
    <m/>
    <m/>
    <m/>
    <m/>
    <m/>
    <n v="253"/>
    <n v="161"/>
    <n v="1.8307607527"/>
    <n v="15.384927419"/>
    <m/>
    <m/>
    <m/>
    <m/>
    <n v="250"/>
    <n v="49.662799999999997"/>
    <n v="1.0788086253"/>
    <n v="13.589085174999999"/>
  </r>
  <r>
    <x v="4"/>
    <x v="14"/>
    <n v="0.36308510640000002"/>
    <n v="328"/>
    <n v="4169.9054877999997"/>
    <n v="446"/>
    <n v="159.86636770999999"/>
    <n v="31.724403587000001"/>
    <m/>
    <m/>
    <m/>
    <m/>
    <m/>
    <m/>
    <m/>
    <m/>
    <m/>
    <m/>
    <m/>
    <m/>
    <n v="328"/>
    <n v="164"/>
    <n v="2.3399820627999999"/>
    <n v="14.926479820999999"/>
    <m/>
    <m/>
    <m/>
    <m/>
    <n v="327"/>
    <n v="39.680428135"/>
    <n v="0.71005168539999997"/>
    <n v="13.473378651999999"/>
  </r>
  <r>
    <x v="4"/>
    <x v="15"/>
    <n v="0.38446524059999998"/>
    <n v="292"/>
    <n v="4276.3801370000001"/>
    <n v="419"/>
    <n v="137.31887828000001"/>
    <n v="33.799663484"/>
    <m/>
    <m/>
    <m/>
    <m/>
    <m/>
    <m/>
    <m/>
    <m/>
    <m/>
    <m/>
    <m/>
    <m/>
    <n v="292"/>
    <n v="161"/>
    <n v="2.6755799523000001"/>
    <n v="16.397396181000001"/>
    <m/>
    <m/>
    <m/>
    <m/>
    <n v="287"/>
    <n v="40.480487805000003"/>
    <n v="0.77431127450000004"/>
    <n v="14.672487255"/>
  </r>
  <r>
    <x v="4"/>
    <x v="16"/>
    <n v="0.4014263804"/>
    <n v="254"/>
    <n v="4506.5551181000001"/>
    <n v="393"/>
    <n v="183.65898218999999"/>
    <n v="31.538048346"/>
    <m/>
    <m/>
    <m/>
    <m/>
    <m/>
    <m/>
    <m/>
    <m/>
    <m/>
    <m/>
    <m/>
    <m/>
    <n v="254"/>
    <n v="163"/>
    <n v="2.0756454082000002"/>
    <n v="15.164609693999999"/>
    <m/>
    <m/>
    <m/>
    <m/>
    <n v="248"/>
    <n v="39.058467741999998"/>
    <n v="0.83889203079999997"/>
    <n v="13.873484318999999"/>
  </r>
  <r>
    <x v="4"/>
    <x v="17"/>
    <n v="0.85044359950000004"/>
    <n v="346"/>
    <n v="4709.4682081000001"/>
    <n v="530"/>
    <n v="271.27718867999999"/>
    <n v="33.761867924999997"/>
    <m/>
    <m/>
    <m/>
    <m/>
    <m/>
    <m/>
    <m/>
    <m/>
    <m/>
    <m/>
    <m/>
    <m/>
    <n v="346"/>
    <n v="167"/>
    <n v="2.3902226414999999"/>
    <n v="16.570573585000002"/>
    <m/>
    <m/>
    <m/>
    <m/>
    <n v="338"/>
    <n v="40.165680473000002"/>
    <n v="1.52712"/>
    <n v="15.333284000000001"/>
  </r>
  <r>
    <x v="4"/>
    <x v="18"/>
    <n v="0.54184149179999996"/>
    <n v="324"/>
    <n v="4771.7098765000001"/>
    <n v="551"/>
    <n v="251.23765879999999"/>
    <n v="32.434471868999999"/>
    <m/>
    <m/>
    <m/>
    <m/>
    <m/>
    <m/>
    <m/>
    <m/>
    <m/>
    <m/>
    <m/>
    <m/>
    <n v="324"/>
    <n v="165"/>
    <n v="2.3569872958000002"/>
    <n v="15.901753176"/>
    <m/>
    <m/>
    <m/>
    <m/>
    <n v="315"/>
    <n v="46.846349205999999"/>
    <n v="1.6656238532000001"/>
    <n v="13.763938898999999"/>
  </r>
  <r>
    <x v="4"/>
    <x v="19"/>
    <n v="0.58904269080000005"/>
    <n v="283"/>
    <n v="4451.0141342999996"/>
    <n v="472"/>
    <n v="237.58322034"/>
    <n v="30.951716101999999"/>
    <m/>
    <m/>
    <m/>
    <m/>
    <m/>
    <m/>
    <m/>
    <m/>
    <m/>
    <m/>
    <m/>
    <m/>
    <n v="283"/>
    <n v="158"/>
    <n v="1.5932229299"/>
    <n v="14.734384288999999"/>
    <m/>
    <m/>
    <m/>
    <m/>
    <n v="275"/>
    <n v="41.323272727000003"/>
    <n v="1.9190887446"/>
    <n v="12.747856926000001"/>
  </r>
  <r>
    <x v="4"/>
    <x v="20"/>
    <n v="0.38582677170000002"/>
    <n v="233"/>
    <n v="4304.1845493999999"/>
    <n v="376"/>
    <n v="205.92021277000001"/>
    <n v="29.500210106000001"/>
    <m/>
    <m/>
    <m/>
    <m/>
    <m/>
    <m/>
    <m/>
    <m/>
    <m/>
    <m/>
    <m/>
    <m/>
    <n v="233"/>
    <n v="156"/>
    <n v="1.8918563829999999"/>
    <n v="13.531537234"/>
    <m/>
    <m/>
    <m/>
    <m/>
    <n v="226"/>
    <n v="36.661946903"/>
    <n v="0.89400270270000004"/>
    <n v="11.628276486000001"/>
  </r>
  <r>
    <x v="4"/>
    <x v="21"/>
    <n v="0.58880503139999996"/>
    <n v="274"/>
    <n v="4674.0583942000003"/>
    <n v="533"/>
    <n v="233.88410881999999"/>
    <n v="27.745373357999998"/>
    <m/>
    <m/>
    <m/>
    <m/>
    <m/>
    <m/>
    <m/>
    <m/>
    <m/>
    <m/>
    <m/>
    <m/>
    <n v="274"/>
    <n v="160"/>
    <n v="2.3702213884000001"/>
    <n v="12.698555346999999"/>
    <m/>
    <m/>
    <m/>
    <m/>
    <n v="269"/>
    <n v="32.216356877000003"/>
    <n v="0.48243560610000003"/>
    <n v="11.386189205000001"/>
  </r>
  <r>
    <x v="4"/>
    <x v="22"/>
    <n v="0.4346640316"/>
    <n v="294"/>
    <n v="4451.8299319999996"/>
    <n v="546"/>
    <n v="189.96959706999999"/>
    <n v="25.403598900999999"/>
    <m/>
    <m/>
    <m/>
    <m/>
    <m/>
    <m/>
    <m/>
    <m/>
    <m/>
    <m/>
    <m/>
    <m/>
    <n v="294"/>
    <n v="152"/>
    <n v="1.7610989011"/>
    <n v="10.711150183000001"/>
    <m/>
    <m/>
    <m/>
    <m/>
    <n v="288"/>
    <n v="25.276041667000001"/>
    <n v="-0.34699072399999997"/>
    <n v="9.1355994434000003"/>
  </r>
  <r>
    <x v="4"/>
    <x v="23"/>
    <n v="0.47960784309999999"/>
    <n v="224"/>
    <n v="4809.6830356999999"/>
    <n v="423"/>
    <n v="204.97810874999999"/>
    <n v="25.468775414"/>
    <m/>
    <m/>
    <m/>
    <m/>
    <m/>
    <m/>
    <m/>
    <m/>
    <m/>
    <m/>
    <m/>
    <m/>
    <n v="224"/>
    <n v="145"/>
    <n v="1.8728463357"/>
    <n v="11.218966903"/>
    <m/>
    <m/>
    <m/>
    <m/>
    <n v="206"/>
    <n v="22.210194175000002"/>
    <n v="-1.131356459"/>
    <n v="8.6298492823000004"/>
  </r>
  <r>
    <x v="4"/>
    <x v="24"/>
    <n v="0.5005788712"/>
    <n v="182"/>
    <n v="4796.1978022000003"/>
    <n v="507"/>
    <n v="217.88927021999999"/>
    <n v="21.770418146000001"/>
    <m/>
    <m/>
    <m/>
    <m/>
    <m/>
    <m/>
    <m/>
    <m/>
    <m/>
    <m/>
    <m/>
    <m/>
    <n v="182"/>
    <n v="145"/>
    <n v="1.8531380671"/>
    <n v="9.8765759369000001"/>
    <m/>
    <m/>
    <m/>
    <m/>
    <n v="179"/>
    <n v="18.537430168"/>
    <n v="-1.61470297"/>
    <n v="8.5900756436000005"/>
  </r>
  <r>
    <x v="4"/>
    <x v="25"/>
    <n v="0.38222940230000002"/>
    <n v="110"/>
    <n v="4449.9636363999998"/>
    <n v="455"/>
    <n v="225.97883515999999"/>
    <n v="16.482907692000001"/>
    <m/>
    <m/>
    <m/>
    <m/>
    <m/>
    <m/>
    <m/>
    <m/>
    <m/>
    <m/>
    <m/>
    <m/>
    <n v="110"/>
    <n v="116"/>
    <n v="1.4540703296999999"/>
    <n v="7.1706549450999999"/>
    <m/>
    <m/>
    <m/>
    <m/>
    <n v="52"/>
    <n v="17.571153846000001"/>
    <n v="-0.95355777799999997"/>
    <n v="5.7742555555999999"/>
  </r>
  <r>
    <x v="4"/>
    <x v="26"/>
    <n v="0.39828693790000003"/>
    <m/>
    <m/>
    <n v="340"/>
    <n v="201.97238235"/>
    <n v="12.790273529"/>
    <m/>
    <m/>
    <m/>
    <m/>
    <m/>
    <m/>
    <m/>
    <m/>
    <m/>
    <m/>
    <m/>
    <m/>
    <m/>
    <m/>
    <m/>
    <m/>
    <m/>
    <m/>
    <m/>
    <m/>
    <m/>
    <m/>
    <m/>
    <m/>
  </r>
  <r>
    <x v="4"/>
    <x v="27"/>
    <n v="0.39447761190000002"/>
    <m/>
    <m/>
    <n v="283"/>
    <n v="217.86989399000001"/>
    <n v="11.50459364"/>
    <m/>
    <m/>
    <m/>
    <m/>
    <m/>
    <m/>
    <m/>
    <m/>
    <m/>
    <m/>
    <m/>
    <m/>
    <m/>
    <m/>
    <m/>
    <m/>
    <m/>
    <m/>
    <m/>
    <m/>
    <m/>
    <m/>
    <m/>
    <m/>
  </r>
  <r>
    <x v="4"/>
    <x v="28"/>
    <n v="0.44516393440000002"/>
    <m/>
    <m/>
    <n v="90"/>
    <n v="230.79922221999999"/>
    <n v="11.015555556000001"/>
    <m/>
    <m/>
    <m/>
    <m/>
    <m/>
    <m/>
    <m/>
    <m/>
    <m/>
    <m/>
    <m/>
    <m/>
    <m/>
    <m/>
    <m/>
    <m/>
    <m/>
    <m/>
    <m/>
    <m/>
    <m/>
    <m/>
    <m/>
    <m/>
  </r>
  <r>
    <x v="5"/>
    <x v="10"/>
    <n v="6.2357723599999998E-2"/>
    <m/>
    <m/>
    <n v="61"/>
    <n v="55.956557377000003"/>
    <n v="22.505426230000001"/>
    <m/>
    <m/>
    <m/>
    <m/>
    <m/>
    <m/>
    <m/>
    <m/>
    <m/>
    <m/>
    <m/>
    <m/>
    <m/>
    <m/>
    <m/>
    <m/>
    <m/>
    <m/>
    <m/>
    <m/>
    <m/>
    <m/>
    <m/>
    <m/>
  </r>
  <r>
    <x v="5"/>
    <x v="11"/>
    <n v="0.1508227848"/>
    <m/>
    <m/>
    <n v="62"/>
    <n v="68.013709676999994"/>
    <n v="22.683483871"/>
    <m/>
    <m/>
    <m/>
    <m/>
    <m/>
    <m/>
    <m/>
    <m/>
    <m/>
    <m/>
    <m/>
    <m/>
    <m/>
    <m/>
    <m/>
    <m/>
    <m/>
    <m/>
    <m/>
    <m/>
    <m/>
    <m/>
    <m/>
    <m/>
  </r>
  <r>
    <x v="5"/>
    <x v="12"/>
    <n v="5.4844720499999999E-2"/>
    <m/>
    <m/>
    <n v="88"/>
    <n v="96.078863635999994"/>
    <n v="25.237488635999998"/>
    <m/>
    <m/>
    <m/>
    <m/>
    <m/>
    <m/>
    <m/>
    <m/>
    <m/>
    <m/>
    <m/>
    <m/>
    <m/>
    <m/>
    <m/>
    <m/>
    <m/>
    <m/>
    <m/>
    <m/>
    <m/>
    <m/>
    <m/>
    <m/>
  </r>
  <r>
    <x v="5"/>
    <x v="13"/>
    <n v="1.1875E-2"/>
    <n v="62"/>
    <n v="4390.5645161000002"/>
    <n v="109"/>
    <n v="53.688715596000002"/>
    <n v="25.222623853000002"/>
    <m/>
    <m/>
    <m/>
    <m/>
    <m/>
    <m/>
    <m/>
    <m/>
    <m/>
    <m/>
    <m/>
    <m/>
    <n v="62"/>
    <n v="123"/>
    <n v="0.33509174310000001"/>
    <n v="11.021724771000001"/>
    <m/>
    <m/>
    <m/>
    <m/>
    <n v="59"/>
    <n v="48.950847457999998"/>
    <n v="0.94673076919999999"/>
    <n v="8.9479249999999997"/>
  </r>
  <r>
    <x v="5"/>
    <x v="14"/>
    <n v="6.4644351500000002E-2"/>
    <n v="61"/>
    <n v="4309.7377048999997"/>
    <n v="112"/>
    <n v="147.57982143000001"/>
    <n v="23.346428571000001"/>
    <m/>
    <m/>
    <m/>
    <m/>
    <m/>
    <m/>
    <m/>
    <m/>
    <m/>
    <m/>
    <m/>
    <m/>
    <n v="61"/>
    <n v="121"/>
    <n v="-0.114419643"/>
    <n v="10.40925"/>
    <m/>
    <m/>
    <m/>
    <m/>
    <n v="58"/>
    <n v="49.151724137999999"/>
    <n v="1.4679816513999999"/>
    <n v="8.4719752293999999"/>
  </r>
  <r>
    <x v="5"/>
    <x v="15"/>
    <n v="0.1102539683"/>
    <n v="97"/>
    <n v="4276.6804124"/>
    <n v="167"/>
    <n v="109.89550898"/>
    <n v="25.538604790000001"/>
    <m/>
    <m/>
    <m/>
    <m/>
    <m/>
    <m/>
    <m/>
    <m/>
    <m/>
    <m/>
    <m/>
    <m/>
    <n v="97"/>
    <n v="127"/>
    <n v="0.72360479040000003"/>
    <n v="11.897119760000001"/>
    <m/>
    <m/>
    <m/>
    <m/>
    <n v="92"/>
    <n v="46.430434783000003"/>
    <n v="1.2726352201"/>
    <n v="10.340928302"/>
  </r>
  <r>
    <x v="5"/>
    <x v="16"/>
    <n v="1.4478672999999999E-2"/>
    <n v="160"/>
    <n v="4650.3937500000002"/>
    <n v="244"/>
    <n v="65.082172130999993"/>
    <n v="28.589918033"/>
    <m/>
    <m/>
    <m/>
    <m/>
    <m/>
    <m/>
    <m/>
    <m/>
    <m/>
    <m/>
    <m/>
    <m/>
    <n v="160"/>
    <n v="134"/>
    <n v="1.0913155738"/>
    <n v="13.340540984"/>
    <m/>
    <m/>
    <m/>
    <m/>
    <n v="153"/>
    <n v="44.556862744999997"/>
    <n v="1.1354599156"/>
    <n v="11.716092827000001"/>
  </r>
  <r>
    <x v="5"/>
    <x v="17"/>
    <n v="6.1615720499999999E-2"/>
    <n v="145"/>
    <n v="4601.8"/>
    <n v="233"/>
    <n v="60.386652361000003"/>
    <n v="26.438532189"/>
    <m/>
    <m/>
    <m/>
    <m/>
    <m/>
    <m/>
    <m/>
    <m/>
    <m/>
    <m/>
    <m/>
    <m/>
    <n v="145"/>
    <n v="140"/>
    <n v="1.0924291845"/>
    <n v="12.546948498000001"/>
    <m/>
    <m/>
    <m/>
    <m/>
    <n v="136"/>
    <n v="44.919117647"/>
    <n v="1.0469773756"/>
    <n v="11.009771041"/>
  </r>
  <r>
    <x v="5"/>
    <x v="18"/>
    <n v="0.1161099796"/>
    <n v="146"/>
    <n v="4321.2739726"/>
    <n v="273"/>
    <n v="44.167545787999998"/>
    <n v="25.545234432000001"/>
    <m/>
    <m/>
    <m/>
    <m/>
    <m/>
    <m/>
    <m/>
    <m/>
    <m/>
    <m/>
    <m/>
    <m/>
    <n v="146"/>
    <n v="131"/>
    <n v="0.38619852939999999"/>
    <n v="12.129628675999999"/>
    <m/>
    <m/>
    <m/>
    <m/>
    <n v="139"/>
    <n v="41.830935252000003"/>
    <n v="0.98157794679999999"/>
    <n v="10.022791635000001"/>
  </r>
  <r>
    <x v="5"/>
    <x v="19"/>
    <n v="0.1844506518"/>
    <n v="172"/>
    <n v="4559.7325580999996"/>
    <n v="309"/>
    <n v="38.130776699000002"/>
    <n v="25.614042071"/>
    <m/>
    <m/>
    <m/>
    <m/>
    <m/>
    <m/>
    <m/>
    <m/>
    <m/>
    <m/>
    <m/>
    <m/>
    <n v="172"/>
    <n v="134"/>
    <n v="0.88077922080000004"/>
    <n v="12.275805195"/>
    <m/>
    <m/>
    <m/>
    <m/>
    <n v="161"/>
    <n v="41.945341614999997"/>
    <n v="1.9452491582"/>
    <n v="10.580789899000001"/>
  </r>
  <r>
    <x v="5"/>
    <x v="20"/>
    <n v="1.5793780699999999E-2"/>
    <n v="230"/>
    <n v="4649.2913042999999"/>
    <n v="392"/>
    <n v="58.155306121999999"/>
    <n v="27.790714286"/>
    <m/>
    <m/>
    <m/>
    <m/>
    <m/>
    <m/>
    <m/>
    <m/>
    <m/>
    <m/>
    <m/>
    <m/>
    <n v="230"/>
    <n v="130"/>
    <n v="0.26263520410000002"/>
    <n v="13.695497448999999"/>
    <m/>
    <m/>
    <m/>
    <m/>
    <n v="222"/>
    <n v="41.192792793000002"/>
    <n v="1.2137461140000001"/>
    <n v="11.757602331999999"/>
  </r>
  <r>
    <x v="5"/>
    <x v="21"/>
    <n v="6.6947040499999999E-2"/>
    <n v="214"/>
    <n v="4755.3925233999998"/>
    <n v="407"/>
    <n v="64.337788697999997"/>
    <n v="25.445213759000001"/>
    <m/>
    <m/>
    <m/>
    <m/>
    <m/>
    <m/>
    <m/>
    <m/>
    <m/>
    <m/>
    <m/>
    <m/>
    <n v="214"/>
    <n v="124"/>
    <n v="0.39975429979999999"/>
    <n v="12.015090909"/>
    <m/>
    <m/>
    <m/>
    <m/>
    <n v="207"/>
    <n v="37.277777778000001"/>
    <n v="0.45896992479999998"/>
    <n v="10.325685463999999"/>
  </r>
  <r>
    <x v="5"/>
    <x v="22"/>
    <n v="0.1187171053"/>
    <n v="209"/>
    <n v="4714.0334928000002"/>
    <n v="386"/>
    <n v="48.772642486999999"/>
    <n v="25.698409326"/>
    <m/>
    <m/>
    <m/>
    <m/>
    <m/>
    <m/>
    <m/>
    <m/>
    <m/>
    <m/>
    <m/>
    <m/>
    <n v="209"/>
    <n v="127"/>
    <n v="0.2417564767"/>
    <n v="12.460137306"/>
    <m/>
    <m/>
    <m/>
    <m/>
    <n v="204"/>
    <n v="27.570588234999999"/>
    <n v="-1.2251105259999999"/>
    <n v="10.850429474"/>
  </r>
  <r>
    <x v="5"/>
    <x v="23"/>
    <n v="7.5348837200000005E-2"/>
    <n v="253"/>
    <n v="4925.6956522"/>
    <n v="408"/>
    <n v="86.940808824000001"/>
    <n v="25.192499999999999"/>
    <m/>
    <m/>
    <m/>
    <m/>
    <m/>
    <m/>
    <m/>
    <m/>
    <m/>
    <m/>
    <m/>
    <m/>
    <n v="253"/>
    <n v="125"/>
    <n v="-0.72901715700000003"/>
    <n v="11.806598039000001"/>
    <m/>
    <m/>
    <m/>
    <m/>
    <n v="223"/>
    <n v="25.778923766999998"/>
    <n v="-1.5926572889999999"/>
    <n v="9.1272841432000007"/>
  </r>
  <r>
    <x v="5"/>
    <x v="24"/>
    <n v="8.0743550799999994E-2"/>
    <n v="183"/>
    <n v="4769.1256831000001"/>
    <n v="408"/>
    <n v="60.143235294"/>
    <n v="22.409674020000001"/>
    <m/>
    <m/>
    <m/>
    <m/>
    <m/>
    <m/>
    <m/>
    <m/>
    <m/>
    <m/>
    <m/>
    <m/>
    <n v="183"/>
    <n v="119"/>
    <n v="0.457252451"/>
    <n v="10.523607843000001"/>
    <m/>
    <m/>
    <m/>
    <m/>
    <n v="170"/>
    <n v="23.661176471000001"/>
    <n v="-3.191176617"/>
    <n v="8.6735000000000007"/>
  </r>
  <r>
    <x v="5"/>
    <x v="25"/>
    <n v="0.13667768599999999"/>
    <n v="132"/>
    <n v="4783.3333333"/>
    <n v="385"/>
    <n v="81.618337662000002"/>
    <n v="18.575225973999999"/>
    <m/>
    <m/>
    <m/>
    <m/>
    <m/>
    <m/>
    <m/>
    <m/>
    <m/>
    <m/>
    <m/>
    <m/>
    <n v="132"/>
    <n v="105"/>
    <n v="6.1827676200000001E-2"/>
    <n v="8.7843368145999996"/>
    <m/>
    <m/>
    <m/>
    <m/>
    <n v="62"/>
    <n v="23.324193548"/>
    <n v="-3.2654029410000001"/>
    <n v="7.6279597059000004"/>
  </r>
  <r>
    <x v="5"/>
    <x v="26"/>
    <n v="0.122953125"/>
    <m/>
    <m/>
    <n v="328"/>
    <n v="104.20795732000001"/>
    <n v="14.117637195"/>
    <m/>
    <m/>
    <m/>
    <m/>
    <m/>
    <m/>
    <m/>
    <m/>
    <m/>
    <m/>
    <m/>
    <m/>
    <m/>
    <m/>
    <m/>
    <m/>
    <m/>
    <m/>
    <m/>
    <m/>
    <m/>
    <m/>
    <m/>
    <m/>
  </r>
  <r>
    <x v="5"/>
    <x v="27"/>
    <n v="4.4356846499999998E-2"/>
    <m/>
    <m/>
    <n v="278"/>
    <n v="116.04064748"/>
    <n v="14.152158273"/>
    <m/>
    <m/>
    <m/>
    <m/>
    <m/>
    <m/>
    <m/>
    <m/>
    <m/>
    <m/>
    <m/>
    <m/>
    <m/>
    <m/>
    <m/>
    <m/>
    <m/>
    <m/>
    <m/>
    <m/>
    <m/>
    <m/>
    <m/>
    <m/>
  </r>
  <r>
    <x v="5"/>
    <x v="28"/>
    <n v="0.17847953220000001"/>
    <m/>
    <m/>
    <n v="95"/>
    <n v="87.865894737000005"/>
    <n v="10.227368421"/>
    <m/>
    <m/>
    <m/>
    <m/>
    <m/>
    <m/>
    <m/>
    <m/>
    <m/>
    <m/>
    <m/>
    <m/>
    <m/>
    <m/>
    <m/>
    <m/>
    <m/>
    <m/>
    <m/>
    <m/>
    <m/>
    <m/>
    <m/>
    <m/>
  </r>
  <r>
    <x v="6"/>
    <x v="0"/>
    <n v="8.3098592000000002E-3"/>
    <m/>
    <m/>
    <n v="55"/>
    <n v="-113.27200000000001"/>
    <n v="27.139818181999999"/>
    <m/>
    <m/>
    <m/>
    <m/>
    <m/>
    <m/>
    <m/>
    <m/>
    <m/>
    <m/>
    <m/>
    <m/>
    <m/>
    <m/>
    <m/>
    <m/>
    <m/>
    <m/>
    <m/>
    <m/>
    <m/>
    <m/>
    <m/>
    <m/>
  </r>
  <r>
    <x v="6"/>
    <x v="1"/>
    <n v="3.6923076899999997E-2"/>
    <m/>
    <m/>
    <n v="52"/>
    <n v="-22.199615380000001"/>
    <n v="30.262711538000001"/>
    <m/>
    <m/>
    <m/>
    <m/>
    <m/>
    <m/>
    <m/>
    <m/>
    <m/>
    <m/>
    <m/>
    <m/>
    <m/>
    <m/>
    <m/>
    <m/>
    <m/>
    <m/>
    <m/>
    <m/>
    <m/>
    <m/>
    <m/>
    <m/>
  </r>
  <r>
    <x v="6"/>
    <x v="2"/>
    <n v="0.16727272730000001"/>
    <n v="62"/>
    <n v="4793.1129031999999"/>
    <n v="82"/>
    <n v="-90.647560979999994"/>
    <n v="29.151975610000001"/>
    <m/>
    <m/>
    <m/>
    <m/>
    <m/>
    <m/>
    <m/>
    <m/>
    <m/>
    <m/>
    <m/>
    <m/>
    <n v="62"/>
    <n v="144"/>
    <n v="1.3007926829000001"/>
    <n v="11.992134146"/>
    <m/>
    <m/>
    <m/>
    <m/>
    <n v="60"/>
    <n v="56.383333333000003"/>
    <n v="7.1961538500000005E-2"/>
    <n v="9.2883333333000007"/>
  </r>
  <r>
    <x v="6"/>
    <x v="3"/>
    <n v="0.17749999999999999"/>
    <n v="54"/>
    <n v="5220.7962963"/>
    <n v="82"/>
    <n v="-27.644512200000001"/>
    <n v="28.192146341000001"/>
    <m/>
    <m/>
    <m/>
    <m/>
    <m/>
    <m/>
    <m/>
    <m/>
    <m/>
    <m/>
    <m/>
    <m/>
    <n v="54"/>
    <n v="157"/>
    <n v="1.2111463414999999"/>
    <n v="11.113792683"/>
    <m/>
    <m/>
    <m/>
    <m/>
    <n v="54"/>
    <n v="51.798148148000003"/>
    <n v="-2.7728394999999999E-2"/>
    <n v="8.9893827159999997"/>
  </r>
  <r>
    <x v="6"/>
    <x v="4"/>
    <n v="7.7286821699999994E-2"/>
    <n v="65"/>
    <n v="5017.9846153999997"/>
    <n v="89"/>
    <n v="-48.199213479999997"/>
    <n v="30.271359551"/>
    <m/>
    <m/>
    <m/>
    <m/>
    <m/>
    <m/>
    <m/>
    <m/>
    <m/>
    <m/>
    <m/>
    <m/>
    <n v="65"/>
    <n v="150"/>
    <n v="1.1576853933"/>
    <n v="11.641404494"/>
    <m/>
    <m/>
    <m/>
    <m/>
    <n v="65"/>
    <n v="51.030769231000001"/>
    <n v="1.1258427E-2"/>
    <n v="9.3142696628999992"/>
  </r>
  <r>
    <x v="6"/>
    <x v="5"/>
    <n v="0.24159235670000001"/>
    <n v="90"/>
    <n v="5176.5555555999999"/>
    <n v="115"/>
    <n v="81.261652174000005"/>
    <n v="32.075608696000003"/>
    <m/>
    <m/>
    <m/>
    <m/>
    <m/>
    <m/>
    <m/>
    <m/>
    <m/>
    <m/>
    <m/>
    <m/>
    <n v="90"/>
    <n v="152"/>
    <n v="2.0291826086999998"/>
    <n v="12.9"/>
    <m/>
    <m/>
    <m/>
    <m/>
    <n v="87"/>
    <n v="48.816091954000001"/>
    <n v="0.2067090909"/>
    <n v="10.581"/>
  </r>
  <r>
    <x v="6"/>
    <x v="6"/>
    <n v="0.49493827159999998"/>
    <n v="89"/>
    <n v="4989.7303370999998"/>
    <n v="125"/>
    <n v="-62.034559999999999"/>
    <n v="30.971664000000001"/>
    <m/>
    <m/>
    <m/>
    <m/>
    <m/>
    <m/>
    <m/>
    <m/>
    <m/>
    <m/>
    <m/>
    <m/>
    <n v="89"/>
    <n v="144"/>
    <n v="1.5256959999999999"/>
    <n v="12.003568"/>
    <m/>
    <m/>
    <m/>
    <m/>
    <n v="84"/>
    <n v="48.001190475999998"/>
    <n v="-0.46534999999999999"/>
    <n v="9.6639508332999995"/>
  </r>
  <r>
    <x v="6"/>
    <x v="7"/>
    <n v="0.64477419349999998"/>
    <n v="95"/>
    <n v="5188.0947367999997"/>
    <n v="130"/>
    <n v="14.679923077"/>
    <n v="34.512261537999997"/>
    <m/>
    <m/>
    <m/>
    <m/>
    <m/>
    <m/>
    <m/>
    <m/>
    <m/>
    <m/>
    <m/>
    <m/>
    <n v="95"/>
    <n v="124"/>
    <n v="0.1066769231"/>
    <n v="14.463576923"/>
    <m/>
    <m/>
    <m/>
    <m/>
    <n v="88"/>
    <n v="46.942045454999999"/>
    <n v="-0.87067460299999999"/>
    <n v="11.600314286"/>
  </r>
  <r>
    <x v="6"/>
    <x v="8"/>
    <n v="0.3765"/>
    <n v="68"/>
    <n v="5273.4117647000003"/>
    <n v="121"/>
    <n v="-30.147190080000001"/>
    <n v="29.181933883999999"/>
    <m/>
    <m/>
    <m/>
    <m/>
    <m/>
    <m/>
    <m/>
    <m/>
    <m/>
    <m/>
    <m/>
    <m/>
    <n v="68"/>
    <n v="129"/>
    <n v="-1.126024793"/>
    <n v="11.924033057999999"/>
    <m/>
    <m/>
    <m/>
    <m/>
    <n v="64"/>
    <n v="39.104687499999997"/>
    <n v="-1.2492796610000001"/>
    <n v="9.6955593219999994"/>
  </r>
  <r>
    <x v="6"/>
    <x v="9"/>
    <n v="0.7091623037"/>
    <n v="103"/>
    <n v="5264.7087379000004"/>
    <n v="150"/>
    <n v="27.947399999999998"/>
    <n v="31.59216"/>
    <m/>
    <m/>
    <m/>
    <m/>
    <m/>
    <m/>
    <m/>
    <m/>
    <m/>
    <m/>
    <m/>
    <m/>
    <n v="103"/>
    <n v="132"/>
    <n v="-0.53904794499999997"/>
    <n v="12.758924658"/>
    <m/>
    <m/>
    <m/>
    <m/>
    <n v="101"/>
    <n v="47.040594059"/>
    <n v="-0.87314788700000001"/>
    <n v="10.308782394"/>
  </r>
  <r>
    <x v="6"/>
    <x v="10"/>
    <n v="0.44866666669999999"/>
    <n v="86"/>
    <n v="5398.2906977000002"/>
    <n v="120"/>
    <n v="-46.991333330000003"/>
    <n v="33.915608333000002"/>
    <m/>
    <m/>
    <m/>
    <m/>
    <m/>
    <m/>
    <m/>
    <m/>
    <m/>
    <m/>
    <m/>
    <m/>
    <n v="86"/>
    <n v="138"/>
    <n v="-1.3632500000000001"/>
    <n v="14.100466666999999"/>
    <m/>
    <m/>
    <m/>
    <m/>
    <n v="80"/>
    <n v="50.206249999999997"/>
    <n v="-0.384695652"/>
    <n v="11.586982609"/>
  </r>
  <r>
    <x v="6"/>
    <x v="11"/>
    <n v="0.42880952379999998"/>
    <n v="81"/>
    <n v="5625.9876543"/>
    <n v="129"/>
    <n v="-8.5661240309999993"/>
    <n v="32.621627906999997"/>
    <m/>
    <m/>
    <m/>
    <m/>
    <m/>
    <m/>
    <m/>
    <m/>
    <m/>
    <m/>
    <m/>
    <m/>
    <n v="81"/>
    <n v="132"/>
    <n v="-2.692635659"/>
    <n v="14.114705426"/>
    <m/>
    <m/>
    <m/>
    <m/>
    <n v="78"/>
    <n v="49.362820513000003"/>
    <n v="-0.75607258099999997"/>
    <n v="11.881903226"/>
  </r>
  <r>
    <x v="6"/>
    <x v="12"/>
    <n v="0.57455555560000005"/>
    <n v="85"/>
    <n v="6125.2470587999996"/>
    <n v="139"/>
    <n v="113.31482013999999"/>
    <n v="31.459877698"/>
    <m/>
    <m/>
    <m/>
    <m/>
    <m/>
    <m/>
    <m/>
    <m/>
    <m/>
    <m/>
    <m/>
    <m/>
    <n v="85"/>
    <n v="145"/>
    <n v="-0.57026618699999998"/>
    <n v="12.374640288"/>
    <m/>
    <m/>
    <m/>
    <m/>
    <n v="82"/>
    <n v="52.846341463000002"/>
    <n v="-1.0699191180000001"/>
    <n v="10.253308823999999"/>
  </r>
  <r>
    <x v="6"/>
    <x v="13"/>
    <n v="0.52161764710000003"/>
    <n v="52"/>
    <n v="6337.25"/>
    <n v="86"/>
    <n v="133.86918605"/>
    <n v="30.913639535000002"/>
    <m/>
    <m/>
    <m/>
    <m/>
    <m/>
    <m/>
    <m/>
    <m/>
    <m/>
    <m/>
    <m/>
    <m/>
    <n v="52"/>
    <n v="165"/>
    <n v="0.77463953490000004"/>
    <n v="11.934848837000001"/>
    <m/>
    <m/>
    <m/>
    <m/>
    <n v="51"/>
    <n v="54.880392157000003"/>
    <n v="-0.92523809499999998"/>
    <n v="9.5669714286000005"/>
  </r>
  <r>
    <x v="6"/>
    <x v="14"/>
    <n v="0.29542483660000002"/>
    <m/>
    <m/>
    <n v="85"/>
    <n v="139.62682353"/>
    <n v="26.241"/>
    <m/>
    <m/>
    <m/>
    <m/>
    <m/>
    <m/>
    <m/>
    <m/>
    <m/>
    <m/>
    <m/>
    <m/>
    <m/>
    <m/>
    <m/>
    <m/>
    <m/>
    <m/>
    <m/>
    <m/>
    <m/>
    <m/>
    <m/>
    <m/>
  </r>
  <r>
    <x v="6"/>
    <x v="15"/>
    <n v="0.43652173909999997"/>
    <n v="57"/>
    <n v="5481.8596490999998"/>
    <n v="79"/>
    <n v="241.82075949"/>
    <n v="29.338151899"/>
    <m/>
    <m/>
    <m/>
    <m/>
    <m/>
    <m/>
    <m/>
    <m/>
    <m/>
    <m/>
    <m/>
    <m/>
    <n v="57"/>
    <n v="129"/>
    <n v="-1.507620253"/>
    <n v="10.841582278000001"/>
    <m/>
    <m/>
    <m/>
    <m/>
    <n v="54"/>
    <n v="45.890740741000002"/>
    <n v="-0.69841025599999995"/>
    <n v="8.7376025640999995"/>
  </r>
  <r>
    <x v="6"/>
    <x v="16"/>
    <n v="0.25211009169999998"/>
    <m/>
    <m/>
    <n v="60"/>
    <n v="195.26783333"/>
    <n v="28.964583333"/>
    <m/>
    <m/>
    <m/>
    <m/>
    <m/>
    <m/>
    <m/>
    <m/>
    <m/>
    <m/>
    <m/>
    <m/>
    <m/>
    <m/>
    <m/>
    <m/>
    <m/>
    <m/>
    <m/>
    <m/>
    <m/>
    <m/>
    <m/>
    <m/>
  </r>
  <r>
    <x v="6"/>
    <x v="17"/>
    <n v="0.35967213110000001"/>
    <n v="55"/>
    <n v="6221.8"/>
    <n v="69"/>
    <n v="221.23173912999999"/>
    <n v="35.628579709999997"/>
    <m/>
    <m/>
    <m/>
    <m/>
    <m/>
    <m/>
    <m/>
    <m/>
    <m/>
    <m/>
    <m/>
    <m/>
    <n v="55"/>
    <n v="148"/>
    <n v="-1.2984782610000001"/>
    <n v="13.485202899000001"/>
    <m/>
    <m/>
    <m/>
    <m/>
    <n v="53"/>
    <n v="55.030188678999998"/>
    <n v="-1.8555312500000001"/>
    <n v="10.791606249999999"/>
  </r>
  <r>
    <x v="6"/>
    <x v="18"/>
    <n v="1.0912222222000001"/>
    <m/>
    <m/>
    <n v="58"/>
    <n v="273.45155172"/>
    <n v="34.901620690000001"/>
    <m/>
    <m/>
    <m/>
    <m/>
    <m/>
    <m/>
    <m/>
    <m/>
    <m/>
    <m/>
    <m/>
    <m/>
    <m/>
    <m/>
    <m/>
    <m/>
    <m/>
    <m/>
    <m/>
    <m/>
    <m/>
    <m/>
    <m/>
    <m/>
  </r>
  <r>
    <x v="6"/>
    <x v="19"/>
    <n v="1.1068674699000001"/>
    <m/>
    <m/>
    <n v="52"/>
    <n v="272.84673077000002"/>
    <n v="35.084038462000002"/>
    <m/>
    <m/>
    <m/>
    <m/>
    <m/>
    <m/>
    <m/>
    <m/>
    <m/>
    <m/>
    <m/>
    <m/>
    <m/>
    <m/>
    <m/>
    <m/>
    <m/>
    <m/>
    <m/>
    <m/>
    <m/>
    <m/>
    <m/>
    <m/>
  </r>
  <r>
    <x v="6"/>
    <x v="20"/>
    <n v="1.4128282828000001"/>
    <m/>
    <m/>
    <n v="64"/>
    <n v="219.99578124999999"/>
    <n v="34.988468750000003"/>
    <m/>
    <m/>
    <m/>
    <m/>
    <m/>
    <m/>
    <m/>
    <m/>
    <m/>
    <m/>
    <m/>
    <m/>
    <m/>
    <m/>
    <m/>
    <m/>
    <m/>
    <m/>
    <m/>
    <m/>
    <m/>
    <m/>
    <m/>
    <m/>
  </r>
  <r>
    <x v="6"/>
    <x v="21"/>
    <n v="1.6614814815000001"/>
    <m/>
    <m/>
    <n v="52"/>
    <n v="96.005961537999994"/>
    <n v="29.328057692000002"/>
    <m/>
    <m/>
    <m/>
    <m/>
    <m/>
    <m/>
    <m/>
    <m/>
    <m/>
    <m/>
    <m/>
    <m/>
    <m/>
    <m/>
    <m/>
    <m/>
    <m/>
    <m/>
    <m/>
    <m/>
    <m/>
    <m/>
    <m/>
    <m/>
  </r>
  <r>
    <x v="6"/>
    <x v="22"/>
    <n v="0.63920454550000005"/>
    <m/>
    <m/>
    <n v="65"/>
    <n v="146.72200000000001"/>
    <n v="31.095061538"/>
    <m/>
    <m/>
    <m/>
    <m/>
    <m/>
    <m/>
    <m/>
    <m/>
    <m/>
    <m/>
    <m/>
    <m/>
    <m/>
    <m/>
    <m/>
    <m/>
    <m/>
    <m/>
    <m/>
    <m/>
    <m/>
    <m/>
    <m/>
    <m/>
  </r>
  <r>
    <x v="6"/>
    <x v="23"/>
    <n v="0.73435483869999996"/>
    <m/>
    <m/>
    <n v="52"/>
    <n v="149.32211538000001"/>
    <n v="28.283538461999999"/>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r>
    <x v="7"/>
    <x v="30"/>
    <m/>
    <m/>
    <m/>
    <m/>
    <m/>
    <m/>
    <m/>
    <m/>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55" applyNumberFormats="0" applyBorderFormats="0" applyFontFormats="0" applyPatternFormats="0" applyAlignmentFormats="0" applyWidthHeightFormats="1" dataCaption="Datos" updatedVersion="4" minRefreshableVersion="3" showMemberPropertyTips="0" useAutoFormatting="1" itemPrintTitles="1" createdVersion="4" indent="0" compact="0" compactData="0" gridDropZones="1" chartFormat="1">
  <location ref="A1:I33" firstHeaderRow="1" firstDataRow="2" firstDataCol="1"/>
  <pivotFields count="32">
    <pivotField axis="axisCol" compact="0" outline="0" subtotalTop="0" showAll="0" includeNewItemsInFilter="1">
      <items count="9">
        <item x="6"/>
        <item x="2"/>
        <item x="1"/>
        <item x="3"/>
        <item x="0"/>
        <item x="5"/>
        <item x="4"/>
        <item h="1" x="7"/>
        <item t="default"/>
      </items>
    </pivotField>
    <pivotField axis="axisRow" compact="0" outline="0" subtotalTop="0" showAll="0" includeNewItemsInFilter="1">
      <items count="32">
        <item x="0"/>
        <item x="1"/>
        <item x="2"/>
        <item x="3"/>
        <item x="4"/>
        <item x="5"/>
        <item x="6"/>
        <item x="7"/>
        <item x="8"/>
        <item x="9"/>
        <item x="10"/>
        <item x="11"/>
        <item x="12"/>
        <item x="13"/>
        <item x="14"/>
        <item x="15"/>
        <item x="16"/>
        <item x="17"/>
        <item x="18"/>
        <item x="19"/>
        <item x="20"/>
        <item x="21"/>
        <item x="22"/>
        <item x="23"/>
        <item x="24"/>
        <item x="25"/>
        <item x="26"/>
        <item x="27"/>
        <item h="1" x="30"/>
        <item x="28"/>
        <item x="29"/>
        <item t="default"/>
      </items>
    </pivotField>
    <pivotField compact="0" outline="0" subtotalTop="0" showAll="0" includeNewItemsInFilter="1"/>
    <pivotField compact="0" outline="0" subtotalTop="0" showAll="0" includeNewItemsInFilter="1"/>
    <pivotField dataField="1"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1"/>
  </rowFields>
  <rowItems count="31">
    <i>
      <x/>
    </i>
    <i>
      <x v="1"/>
    </i>
    <i>
      <x v="2"/>
    </i>
    <i>
      <x v="3"/>
    </i>
    <i>
      <x v="4"/>
    </i>
    <i>
      <x v="5"/>
    </i>
    <i>
      <x v="6"/>
    </i>
    <i>
      <x v="7"/>
    </i>
    <i>
      <x v="8"/>
    </i>
    <i>
      <x v="9"/>
    </i>
    <i>
      <x v="10"/>
    </i>
    <i>
      <x v="11"/>
    </i>
    <i>
      <x v="12"/>
    </i>
    <i>
      <x v="13"/>
    </i>
    <i>
      <x v="14"/>
    </i>
    <i>
      <x v="15"/>
    </i>
    <i>
      <x v="16"/>
    </i>
    <i>
      <x v="17"/>
    </i>
    <i>
      <x v="18"/>
    </i>
    <i>
      <x v="19"/>
    </i>
    <i>
      <x v="20"/>
    </i>
    <i>
      <x v="21"/>
    </i>
    <i>
      <x v="22"/>
    </i>
    <i>
      <x v="23"/>
    </i>
    <i>
      <x v="24"/>
    </i>
    <i>
      <x v="25"/>
    </i>
    <i>
      <x v="26"/>
    </i>
    <i>
      <x v="27"/>
    </i>
    <i>
      <x v="29"/>
    </i>
    <i>
      <x v="30"/>
    </i>
    <i t="grand">
      <x/>
    </i>
  </rowItems>
  <colFields count="1">
    <field x="0"/>
  </colFields>
  <colItems count="8">
    <i>
      <x/>
    </i>
    <i>
      <x v="1"/>
    </i>
    <i>
      <x v="2"/>
    </i>
    <i>
      <x v="3"/>
    </i>
    <i>
      <x v="4"/>
    </i>
    <i>
      <x v="5"/>
    </i>
    <i>
      <x v="6"/>
    </i>
    <i t="grand">
      <x/>
    </i>
  </colItems>
  <dataFields count="1">
    <dataField name="Promedio de Producción Corregida 305d_Leche" fld="4" subtotal="average" baseField="0" baseItem="64"/>
  </dataFields>
  <chartFormats count="7">
    <chartFormat chart="0" format="0" series="1">
      <pivotArea type="data" outline="0" fieldPosition="0">
        <references count="2">
          <reference field="4294967294" count="1" selected="0">
            <x v="0"/>
          </reference>
          <reference field="0" count="1" selected="0">
            <x v="0"/>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2">
          <reference field="4294967294" count="1" selected="0">
            <x v="0"/>
          </reference>
          <reference field="0" count="1" selected="0">
            <x v="3"/>
          </reference>
        </references>
      </pivotArea>
    </chartFormat>
    <chartFormat chart="0" format="4" series="1">
      <pivotArea type="data" outline="0" fieldPosition="0">
        <references count="2">
          <reference field="4294967294" count="1" selected="0">
            <x v="0"/>
          </reference>
          <reference field="0" count="1" selected="0">
            <x v="4"/>
          </reference>
        </references>
      </pivotArea>
    </chartFormat>
    <chartFormat chart="0" format="5" series="1">
      <pivotArea type="data" outline="0" fieldPosition="0">
        <references count="2">
          <reference field="4294967294" count="1" selected="0">
            <x v="0"/>
          </reference>
          <reference field="0" count="1" selected="0">
            <x v="5"/>
          </reference>
        </references>
      </pivotArea>
    </chartFormat>
    <chartFormat chart="0" format="6" series="1">
      <pivotArea type="data" outline="0" fieldPosition="0">
        <references count="2">
          <reference field="4294967294" count="1" selected="0">
            <x v="0"/>
          </reference>
          <reference field="0" count="1" selected="0">
            <x v="6"/>
          </reference>
        </references>
      </pivotArea>
    </chartFormat>
  </chartFormat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379"/>
  <sheetViews>
    <sheetView tabSelected="1" zoomScaleNormal="100" workbookViewId="0">
      <pane xSplit="2" ySplit="10" topLeftCell="C12" activePane="bottomRight" state="frozen"/>
      <selection pane="topRight" activeCell="C1" sqref="C1"/>
      <selection pane="bottomLeft" activeCell="A5" sqref="A5"/>
      <selection pane="bottomRight" activeCell="E2" sqref="E2"/>
    </sheetView>
  </sheetViews>
  <sheetFormatPr baseColWidth="10" defaultRowHeight="12.75" x14ac:dyDescent="0.2"/>
  <cols>
    <col min="1" max="1" width="7" style="26" customWidth="1"/>
    <col min="2" max="2" width="11.42578125" style="49" customWidth="1"/>
    <col min="3" max="3" width="7.5703125" style="50" customWidth="1"/>
    <col min="4" max="4" width="8.5703125" style="51" customWidth="1"/>
    <col min="5" max="5" width="10.140625" style="53" bestFit="1" customWidth="1"/>
    <col min="6" max="6" width="9" style="78" bestFit="1" customWidth="1"/>
    <col min="7" max="7" width="7.140625" style="52" bestFit="1" customWidth="1"/>
    <col min="8" max="8" width="8.7109375" style="53" bestFit="1" customWidth="1"/>
    <col min="9" max="9" width="6.28515625" style="54" bestFit="1" customWidth="1"/>
    <col min="10" max="10" width="10.28515625" style="56" bestFit="1" customWidth="1"/>
    <col min="11" max="11" width="7.28515625" style="55" bestFit="1" customWidth="1"/>
    <col min="12" max="12" width="8.85546875" style="56" bestFit="1" customWidth="1"/>
    <col min="13" max="13" width="6.140625" style="57" bestFit="1" customWidth="1"/>
    <col min="14" max="14" width="10.140625" style="81" bestFit="1" customWidth="1"/>
    <col min="15" max="15" width="7.140625" style="58" bestFit="1" customWidth="1"/>
    <col min="16" max="16" width="8.7109375" style="59" bestFit="1" customWidth="1"/>
    <col min="17" max="19" width="8.7109375" style="87" customWidth="1"/>
    <col min="20" max="20" width="8.7109375" style="109" customWidth="1"/>
    <col min="21" max="21" width="7.28515625" style="60" bestFit="1" customWidth="1"/>
    <col min="22" max="22" width="8.85546875" style="60" bestFit="1" customWidth="1"/>
    <col min="23" max="23" width="8.28515625" style="61" bestFit="1" customWidth="1"/>
    <col min="24" max="24" width="9.85546875" style="60" customWidth="1"/>
    <col min="25" max="27" width="8.7109375" style="66" customWidth="1"/>
    <col min="28" max="28" width="8.7109375" style="84" customWidth="1"/>
    <col min="29" max="29" width="7.140625" style="62" bestFit="1" customWidth="1"/>
    <col min="30" max="30" width="5.28515625" style="63" bestFit="1" customWidth="1"/>
    <col min="31" max="31" width="8.140625" style="64" bestFit="1" customWidth="1"/>
    <col min="32" max="32" width="9.7109375" style="65" bestFit="1" customWidth="1"/>
    <col min="33" max="16384" width="11.42578125" style="66"/>
  </cols>
  <sheetData>
    <row r="1" spans="1:32" s="93" customFormat="1" ht="18.75" x14ac:dyDescent="0.3">
      <c r="A1" s="89"/>
      <c r="B1" s="90" t="s">
        <v>1</v>
      </c>
      <c r="C1" s="91"/>
      <c r="D1" s="90"/>
      <c r="E1" s="92"/>
      <c r="G1" s="94"/>
      <c r="H1" s="92"/>
      <c r="J1" s="95"/>
      <c r="K1" s="96"/>
      <c r="L1" s="92"/>
      <c r="M1" s="92"/>
      <c r="N1" s="92"/>
      <c r="O1" s="94"/>
      <c r="P1" s="92"/>
      <c r="Q1" s="92"/>
      <c r="R1" s="92"/>
      <c r="S1" s="92"/>
      <c r="T1" s="92"/>
      <c r="U1" s="92"/>
      <c r="V1" s="92"/>
      <c r="W1" s="94"/>
      <c r="X1" s="92"/>
      <c r="AD1" s="94"/>
      <c r="AE1" s="91"/>
      <c r="AF1" s="92"/>
    </row>
    <row r="2" spans="1:32" s="101" customFormat="1" ht="18.75" x14ac:dyDescent="0.3">
      <c r="A2" s="89"/>
      <c r="B2" s="97">
        <v>42444</v>
      </c>
      <c r="C2" s="98"/>
      <c r="D2" s="99" t="s">
        <v>42</v>
      </c>
      <c r="E2" s="100"/>
      <c r="G2" s="102"/>
      <c r="H2" s="100"/>
      <c r="J2" s="100"/>
      <c r="N2" s="100"/>
      <c r="O2" s="102"/>
      <c r="P2" s="100"/>
      <c r="Q2" s="100"/>
      <c r="R2" s="100"/>
      <c r="S2" s="100"/>
      <c r="T2" s="100"/>
      <c r="U2" s="100"/>
      <c r="V2" s="100"/>
      <c r="W2" s="102"/>
      <c r="X2" s="100"/>
      <c r="AD2" s="102"/>
      <c r="AE2" s="98"/>
      <c r="AF2" s="100"/>
    </row>
    <row r="3" spans="1:32" s="101" customFormat="1" ht="15" customHeight="1" x14ac:dyDescent="0.3">
      <c r="A3" s="89"/>
      <c r="B3" s="103"/>
      <c r="C3" s="98"/>
      <c r="D3" s="99" t="s">
        <v>43</v>
      </c>
      <c r="E3" s="100"/>
      <c r="G3" s="102"/>
      <c r="H3" s="100"/>
      <c r="J3" s="100"/>
      <c r="K3" s="102"/>
      <c r="L3" s="100"/>
      <c r="M3" s="92"/>
      <c r="N3" s="100"/>
      <c r="O3" s="102"/>
      <c r="P3" s="100"/>
      <c r="Q3" s="100"/>
      <c r="R3" s="100"/>
      <c r="S3" s="100"/>
      <c r="T3" s="100"/>
      <c r="U3" s="100"/>
      <c r="V3" s="100"/>
      <c r="W3" s="102"/>
      <c r="X3" s="100"/>
      <c r="AD3" s="102"/>
      <c r="AE3" s="98"/>
      <c r="AF3" s="100"/>
    </row>
    <row r="4" spans="1:32" s="101" customFormat="1" ht="15" customHeight="1" x14ac:dyDescent="0.3">
      <c r="A4" s="89"/>
      <c r="B4" s="103"/>
      <c r="C4" s="98"/>
      <c r="D4" s="99"/>
      <c r="E4" s="100"/>
      <c r="G4" s="102"/>
      <c r="H4" s="100"/>
      <c r="J4" s="100"/>
      <c r="K4" s="102"/>
      <c r="L4" s="100"/>
      <c r="M4" s="100"/>
      <c r="N4" s="100"/>
      <c r="O4" s="102"/>
      <c r="P4" s="100"/>
      <c r="Q4" s="100"/>
      <c r="R4" s="100"/>
      <c r="S4" s="100"/>
      <c r="T4" s="100"/>
      <c r="U4" s="100"/>
      <c r="V4" s="100"/>
      <c r="W4" s="102"/>
      <c r="X4" s="100"/>
      <c r="AD4" s="102"/>
      <c r="AE4" s="98"/>
      <c r="AF4" s="100"/>
    </row>
    <row r="5" spans="1:32" s="18" customFormat="1" ht="15" customHeight="1" x14ac:dyDescent="0.2">
      <c r="A5" s="16"/>
      <c r="B5" s="20" t="s">
        <v>36</v>
      </c>
      <c r="C5" s="21">
        <f>+SUBTOTAL(101,C12:C300)</f>
        <v>0.32396058630684199</v>
      </c>
      <c r="D5" s="22">
        <f t="shared" ref="D5:AF5" si="0">+SUBTOTAL(101,D12:D300)</f>
        <v>1158.8050314465409</v>
      </c>
      <c r="E5" s="22">
        <f t="shared" si="0"/>
        <v>4998.9831130295597</v>
      </c>
      <c r="F5" s="23">
        <f t="shared" si="0"/>
        <v>1841.7842105263157</v>
      </c>
      <c r="G5" s="23">
        <f t="shared" si="0"/>
        <v>93.380761429232066</v>
      </c>
      <c r="H5" s="24">
        <f t="shared" si="0"/>
        <v>28.199628901798945</v>
      </c>
      <c r="I5" s="22">
        <f t="shared" si="0"/>
        <v>250.25757575757575</v>
      </c>
      <c r="J5" s="22">
        <f t="shared" si="0"/>
        <v>237.17466716787877</v>
      </c>
      <c r="K5" s="23">
        <f t="shared" si="0"/>
        <v>1.422580380569697</v>
      </c>
      <c r="L5" s="24">
        <f t="shared" si="0"/>
        <v>15.313451658368182</v>
      </c>
      <c r="M5" s="22">
        <f t="shared" si="0"/>
        <v>257.46428571428572</v>
      </c>
      <c r="N5" s="22">
        <f t="shared" si="0"/>
        <v>217.16043176392856</v>
      </c>
      <c r="O5" s="23">
        <f t="shared" si="0"/>
        <v>2.541667303283929</v>
      </c>
      <c r="P5" s="24">
        <f t="shared" si="0"/>
        <v>22.734986512035711</v>
      </c>
      <c r="Q5" s="104">
        <f t="shared" si="0"/>
        <v>253.390625</v>
      </c>
      <c r="R5" s="104">
        <f t="shared" si="0"/>
        <v>809.5214955145309</v>
      </c>
      <c r="S5" s="104">
        <f t="shared" si="0"/>
        <v>8.7133514557640641</v>
      </c>
      <c r="T5" s="106">
        <f t="shared" si="0"/>
        <v>11.434818744834375</v>
      </c>
      <c r="U5" s="22">
        <f t="shared" si="0"/>
        <v>1158.8050314465409</v>
      </c>
      <c r="V5" s="23">
        <f t="shared" si="0"/>
        <v>135.82389937106919</v>
      </c>
      <c r="W5" s="23">
        <f t="shared" si="0"/>
        <v>1.3613045380037743</v>
      </c>
      <c r="X5" s="24">
        <f t="shared" si="0"/>
        <v>14.315834890822012</v>
      </c>
      <c r="Y5" s="22">
        <f t="shared" si="0"/>
        <v>426.48148148148147</v>
      </c>
      <c r="Z5" s="23">
        <f t="shared" si="0"/>
        <v>3.4767962962962966</v>
      </c>
      <c r="AA5" s="23">
        <f t="shared" si="0"/>
        <v>2.0829540555555555E-3</v>
      </c>
      <c r="AB5" s="24">
        <f t="shared" si="0"/>
        <v>12.940781851605553</v>
      </c>
      <c r="AC5" s="22">
        <f t="shared" si="0"/>
        <v>1127.7405063291139</v>
      </c>
      <c r="AD5" s="23">
        <f t="shared" si="0"/>
        <v>38.417251790291125</v>
      </c>
      <c r="AE5" s="23">
        <f t="shared" si="0"/>
        <v>-0.37611493608734192</v>
      </c>
      <c r="AF5" s="24">
        <f t="shared" si="0"/>
        <v>11.903506735540509</v>
      </c>
    </row>
    <row r="6" spans="1:32" s="18" customFormat="1" ht="15" customHeight="1" x14ac:dyDescent="0.2">
      <c r="A6" s="16"/>
      <c r="B6" s="20" t="s">
        <v>33</v>
      </c>
      <c r="C6" s="25">
        <f>+SUBTOTAL(102,C12:C300)</f>
        <v>190</v>
      </c>
      <c r="D6" s="22">
        <f t="shared" ref="D6:AF6" si="1">+SUBTOTAL(102,D12:D300)</f>
        <v>159</v>
      </c>
      <c r="E6" s="22">
        <f t="shared" si="1"/>
        <v>159</v>
      </c>
      <c r="F6" s="22">
        <f t="shared" si="1"/>
        <v>190</v>
      </c>
      <c r="G6" s="22">
        <f t="shared" si="1"/>
        <v>190</v>
      </c>
      <c r="H6" s="25">
        <f t="shared" si="1"/>
        <v>190</v>
      </c>
      <c r="I6" s="22">
        <f t="shared" si="1"/>
        <v>66</v>
      </c>
      <c r="J6" s="22">
        <f t="shared" si="1"/>
        <v>66</v>
      </c>
      <c r="K6" s="22">
        <f t="shared" si="1"/>
        <v>66</v>
      </c>
      <c r="L6" s="25">
        <f t="shared" si="1"/>
        <v>66</v>
      </c>
      <c r="M6" s="22">
        <f t="shared" si="1"/>
        <v>56</v>
      </c>
      <c r="N6" s="22">
        <f t="shared" si="1"/>
        <v>56</v>
      </c>
      <c r="O6" s="22">
        <f t="shared" si="1"/>
        <v>56</v>
      </c>
      <c r="P6" s="25">
        <f t="shared" si="1"/>
        <v>56</v>
      </c>
      <c r="Q6" s="105">
        <f t="shared" si="1"/>
        <v>64</v>
      </c>
      <c r="R6" s="105">
        <f t="shared" si="1"/>
        <v>64</v>
      </c>
      <c r="S6" s="105">
        <f t="shared" si="1"/>
        <v>64</v>
      </c>
      <c r="T6" s="107">
        <f t="shared" si="1"/>
        <v>64</v>
      </c>
      <c r="U6" s="22">
        <f t="shared" si="1"/>
        <v>159</v>
      </c>
      <c r="V6" s="22">
        <f t="shared" si="1"/>
        <v>159</v>
      </c>
      <c r="W6" s="22">
        <f t="shared" si="1"/>
        <v>159</v>
      </c>
      <c r="X6" s="25">
        <f t="shared" si="1"/>
        <v>159</v>
      </c>
      <c r="Y6" s="22">
        <f t="shared" si="1"/>
        <v>54</v>
      </c>
      <c r="Z6" s="22">
        <f t="shared" si="1"/>
        <v>54</v>
      </c>
      <c r="AA6" s="23">
        <f t="shared" si="1"/>
        <v>54</v>
      </c>
      <c r="AB6" s="25">
        <f t="shared" si="1"/>
        <v>54</v>
      </c>
      <c r="AC6" s="22">
        <f t="shared" si="1"/>
        <v>158</v>
      </c>
      <c r="AD6" s="22">
        <f t="shared" si="1"/>
        <v>158</v>
      </c>
      <c r="AE6" s="23">
        <f t="shared" si="1"/>
        <v>158</v>
      </c>
      <c r="AF6" s="25">
        <f t="shared" si="1"/>
        <v>158</v>
      </c>
    </row>
    <row r="7" spans="1:32" s="18" customFormat="1" ht="15" customHeight="1" x14ac:dyDescent="0.2">
      <c r="A7" s="16"/>
      <c r="B7" s="20" t="s">
        <v>34</v>
      </c>
      <c r="C7" s="24">
        <f>+SUBTOTAL(105,C12:C300)</f>
        <v>0</v>
      </c>
      <c r="D7" s="22">
        <f t="shared" ref="D7:AF7" si="2">+SUBTOTAL(105,D12:D300)</f>
        <v>52</v>
      </c>
      <c r="E7" s="22">
        <f t="shared" si="2"/>
        <v>3327.6184970999998</v>
      </c>
      <c r="F7" s="23">
        <f t="shared" si="2"/>
        <v>52</v>
      </c>
      <c r="G7" s="23">
        <f t="shared" si="2"/>
        <v>-113.27200000000001</v>
      </c>
      <c r="H7" s="24">
        <f t="shared" si="2"/>
        <v>9.6010309278000001</v>
      </c>
      <c r="I7" s="22">
        <f t="shared" si="2"/>
        <v>64</v>
      </c>
      <c r="J7" s="22">
        <f t="shared" si="2"/>
        <v>179.6</v>
      </c>
      <c r="K7" s="23">
        <f t="shared" si="2"/>
        <v>-3.0519355780000001</v>
      </c>
      <c r="L7" s="24">
        <f t="shared" si="2"/>
        <v>9.2993826106000004</v>
      </c>
      <c r="M7" s="22">
        <f t="shared" si="2"/>
        <v>52</v>
      </c>
      <c r="N7" s="22">
        <f t="shared" si="2"/>
        <v>165.74489796</v>
      </c>
      <c r="O7" s="23">
        <f t="shared" si="2"/>
        <v>-0.66970653499999999</v>
      </c>
      <c r="P7" s="24">
        <f t="shared" si="2"/>
        <v>14.54847801</v>
      </c>
      <c r="Q7" s="104">
        <f t="shared" si="2"/>
        <v>59</v>
      </c>
      <c r="R7" s="104">
        <f t="shared" si="2"/>
        <v>619.48979592000001</v>
      </c>
      <c r="S7" s="104">
        <f t="shared" si="2"/>
        <v>-5.6468720169999997</v>
      </c>
      <c r="T7" s="106">
        <f t="shared" si="2"/>
        <v>5.2967350902000003</v>
      </c>
      <c r="U7" s="22">
        <f t="shared" si="2"/>
        <v>52</v>
      </c>
      <c r="V7" s="23">
        <f t="shared" si="2"/>
        <v>94</v>
      </c>
      <c r="W7" s="23">
        <f t="shared" si="2"/>
        <v>-2.9927980989999998</v>
      </c>
      <c r="X7" s="24">
        <f t="shared" si="2"/>
        <v>6.0677315435999999</v>
      </c>
      <c r="Y7" s="22">
        <f t="shared" si="2"/>
        <v>74</v>
      </c>
      <c r="Z7" s="23">
        <f t="shared" si="2"/>
        <v>2.5430000000000001</v>
      </c>
      <c r="AA7" s="23">
        <f t="shared" si="2"/>
        <v>-0.11803928299999999</v>
      </c>
      <c r="AB7" s="24">
        <f t="shared" si="2"/>
        <v>6.5812479145999996</v>
      </c>
      <c r="AC7" s="22">
        <f t="shared" si="2"/>
        <v>51</v>
      </c>
      <c r="AD7" s="23">
        <f t="shared" si="2"/>
        <v>17.571153846000001</v>
      </c>
      <c r="AE7" s="23">
        <f t="shared" si="2"/>
        <v>-9.9287178479999998</v>
      </c>
      <c r="AF7" s="24">
        <f t="shared" si="2"/>
        <v>4.9890624534999999</v>
      </c>
    </row>
    <row r="8" spans="1:32" s="18" customFormat="1" x14ac:dyDescent="0.2">
      <c r="A8" s="16"/>
      <c r="B8" s="20" t="s">
        <v>35</v>
      </c>
      <c r="C8" s="24">
        <f>+SUBTOTAL(104,C12:C300)</f>
        <v>1.6614814815000001</v>
      </c>
      <c r="D8" s="22">
        <f t="shared" ref="D8:AF8" si="3">+SUBTOTAL(104,D12:D300)</f>
        <v>4226</v>
      </c>
      <c r="E8" s="22">
        <f t="shared" si="3"/>
        <v>7880.8432955999997</v>
      </c>
      <c r="F8" s="23">
        <f t="shared" si="3"/>
        <v>7850</v>
      </c>
      <c r="G8" s="23">
        <f t="shared" si="3"/>
        <v>385.05914286000001</v>
      </c>
      <c r="H8" s="24">
        <f t="shared" si="3"/>
        <v>35.653384000000003</v>
      </c>
      <c r="I8" s="22">
        <f t="shared" si="3"/>
        <v>545</v>
      </c>
      <c r="J8" s="22">
        <f t="shared" si="3"/>
        <v>270.95454545000001</v>
      </c>
      <c r="K8" s="23">
        <f t="shared" si="3"/>
        <v>5.6977367823999998</v>
      </c>
      <c r="L8" s="24">
        <f t="shared" si="3"/>
        <v>20.246365317999999</v>
      </c>
      <c r="M8" s="22">
        <f t="shared" si="3"/>
        <v>543</v>
      </c>
      <c r="N8" s="22">
        <f t="shared" si="3"/>
        <v>252.91727494</v>
      </c>
      <c r="O8" s="23">
        <f t="shared" si="3"/>
        <v>6.4911349078000002</v>
      </c>
      <c r="P8" s="24">
        <f t="shared" si="3"/>
        <v>27.080989330000001</v>
      </c>
      <c r="Q8" s="104">
        <f t="shared" si="3"/>
        <v>546</v>
      </c>
      <c r="R8" s="104">
        <f t="shared" si="3"/>
        <v>964.69230769000001</v>
      </c>
      <c r="S8" s="104">
        <f t="shared" si="3"/>
        <v>20.870572277000001</v>
      </c>
      <c r="T8" s="106">
        <f t="shared" si="3"/>
        <v>17.418827891999999</v>
      </c>
      <c r="U8" s="22">
        <f t="shared" si="3"/>
        <v>4226</v>
      </c>
      <c r="V8" s="23">
        <f t="shared" si="3"/>
        <v>167</v>
      </c>
      <c r="W8" s="23">
        <f t="shared" si="3"/>
        <v>4.7077534960999996</v>
      </c>
      <c r="X8" s="24">
        <f t="shared" si="3"/>
        <v>20.085474981000001</v>
      </c>
      <c r="Y8" s="22">
        <f t="shared" si="3"/>
        <v>831</v>
      </c>
      <c r="Z8" s="23">
        <f t="shared" si="3"/>
        <v>4.0730000000000004</v>
      </c>
      <c r="AA8" s="23">
        <f t="shared" si="3"/>
        <v>6.44274918E-2</v>
      </c>
      <c r="AB8" s="24">
        <f t="shared" si="3"/>
        <v>18.622833530000001</v>
      </c>
      <c r="AC8" s="22">
        <f t="shared" si="3"/>
        <v>4198</v>
      </c>
      <c r="AD8" s="23">
        <f t="shared" si="3"/>
        <v>56.383333333000003</v>
      </c>
      <c r="AE8" s="23">
        <f t="shared" si="3"/>
        <v>1.9452491582</v>
      </c>
      <c r="AF8" s="24">
        <f t="shared" si="3"/>
        <v>17.116582348000001</v>
      </c>
    </row>
    <row r="9" spans="1:32" s="29" customFormat="1" ht="18.75" x14ac:dyDescent="0.3">
      <c r="A9" s="26"/>
      <c r="B9" s="27"/>
      <c r="C9" s="28"/>
      <c r="D9" s="115" t="s">
        <v>4</v>
      </c>
      <c r="E9" s="116"/>
      <c r="F9" s="116"/>
      <c r="G9" s="116"/>
      <c r="H9" s="116"/>
      <c r="I9" s="117" t="s">
        <v>6</v>
      </c>
      <c r="J9" s="118"/>
      <c r="K9" s="117"/>
      <c r="L9" s="117"/>
      <c r="M9" s="113" t="s">
        <v>5</v>
      </c>
      <c r="N9" s="114"/>
      <c r="O9" s="114"/>
      <c r="P9" s="114"/>
      <c r="Q9" s="121" t="s">
        <v>79</v>
      </c>
      <c r="R9" s="122"/>
      <c r="S9" s="122"/>
      <c r="T9" s="123"/>
      <c r="U9" s="119" t="s">
        <v>32</v>
      </c>
      <c r="V9" s="120"/>
      <c r="W9" s="120"/>
      <c r="X9" s="120"/>
      <c r="Y9" s="111" t="s">
        <v>67</v>
      </c>
      <c r="Z9" s="112"/>
      <c r="AA9" s="112"/>
      <c r="AB9" s="112"/>
      <c r="AC9" s="111" t="s">
        <v>8</v>
      </c>
      <c r="AD9" s="112"/>
      <c r="AE9" s="112"/>
      <c r="AF9" s="112"/>
    </row>
    <row r="10" spans="1:32" s="47" customFormat="1" x14ac:dyDescent="0.2">
      <c r="A10" s="83" t="s">
        <v>0</v>
      </c>
      <c r="B10" s="30" t="s">
        <v>27</v>
      </c>
      <c r="C10" s="31" t="s">
        <v>7</v>
      </c>
      <c r="D10" s="32" t="s">
        <v>13</v>
      </c>
      <c r="E10" s="35" t="s">
        <v>21</v>
      </c>
      <c r="F10" s="34" t="s">
        <v>23</v>
      </c>
      <c r="G10" s="33" t="s">
        <v>22</v>
      </c>
      <c r="H10" s="35" t="s">
        <v>24</v>
      </c>
      <c r="I10" s="36" t="s">
        <v>25</v>
      </c>
      <c r="J10" s="38" t="s">
        <v>26</v>
      </c>
      <c r="K10" s="37" t="s">
        <v>14</v>
      </c>
      <c r="L10" s="38" t="s">
        <v>15</v>
      </c>
      <c r="M10" s="39" t="s">
        <v>16</v>
      </c>
      <c r="N10" s="80" t="s">
        <v>17</v>
      </c>
      <c r="O10" s="40" t="s">
        <v>18</v>
      </c>
      <c r="P10" s="41" t="s">
        <v>19</v>
      </c>
      <c r="Q10" s="88" t="s">
        <v>72</v>
      </c>
      <c r="R10" s="88" t="s">
        <v>73</v>
      </c>
      <c r="S10" s="88" t="s">
        <v>74</v>
      </c>
      <c r="T10" s="108" t="s">
        <v>75</v>
      </c>
      <c r="U10" s="42" t="s">
        <v>28</v>
      </c>
      <c r="V10" s="42" t="s">
        <v>29</v>
      </c>
      <c r="W10" s="43" t="s">
        <v>30</v>
      </c>
      <c r="X10" s="42" t="s">
        <v>31</v>
      </c>
      <c r="Y10" s="44" t="s">
        <v>63</v>
      </c>
      <c r="Z10" s="45" t="s">
        <v>64</v>
      </c>
      <c r="AA10" s="79" t="s">
        <v>65</v>
      </c>
      <c r="AB10" s="46" t="s">
        <v>66</v>
      </c>
      <c r="AC10" s="44" t="s">
        <v>11</v>
      </c>
      <c r="AD10" s="45" t="s">
        <v>9</v>
      </c>
      <c r="AE10" s="79" t="s">
        <v>10</v>
      </c>
      <c r="AF10" s="46" t="s">
        <v>12</v>
      </c>
    </row>
    <row r="11" spans="1:32" s="47" customFormat="1" hidden="1" x14ac:dyDescent="0.2">
      <c r="A11" s="83" t="s">
        <v>0</v>
      </c>
      <c r="B11" s="30" t="s">
        <v>62</v>
      </c>
      <c r="C11" s="31" t="s">
        <v>44</v>
      </c>
      <c r="D11" s="32" t="s">
        <v>45</v>
      </c>
      <c r="E11" s="35" t="s">
        <v>80</v>
      </c>
      <c r="F11" s="34" t="s">
        <v>46</v>
      </c>
      <c r="G11" s="33" t="s">
        <v>47</v>
      </c>
      <c r="H11" s="35" t="s">
        <v>51</v>
      </c>
      <c r="I11" s="36" t="s">
        <v>48</v>
      </c>
      <c r="J11" s="38" t="s">
        <v>81</v>
      </c>
      <c r="K11" s="37" t="s">
        <v>49</v>
      </c>
      <c r="L11" s="38" t="s">
        <v>50</v>
      </c>
      <c r="M11" s="39" t="s">
        <v>52</v>
      </c>
      <c r="N11" s="80" t="s">
        <v>82</v>
      </c>
      <c r="O11" s="40" t="s">
        <v>53</v>
      </c>
      <c r="P11" s="41" t="s">
        <v>54</v>
      </c>
      <c r="Q11" s="88" t="s">
        <v>76</v>
      </c>
      <c r="R11" s="88" t="s">
        <v>83</v>
      </c>
      <c r="S11" s="88" t="s">
        <v>77</v>
      </c>
      <c r="T11" s="108" t="s">
        <v>78</v>
      </c>
      <c r="U11" s="42" t="s">
        <v>55</v>
      </c>
      <c r="V11" s="42" t="s">
        <v>32</v>
      </c>
      <c r="W11" s="43" t="s">
        <v>56</v>
      </c>
      <c r="X11" s="42" t="s">
        <v>57</v>
      </c>
      <c r="Y11" s="44" t="s">
        <v>71</v>
      </c>
      <c r="Z11" s="45" t="s">
        <v>70</v>
      </c>
      <c r="AA11" s="79" t="s">
        <v>69</v>
      </c>
      <c r="AB11" s="46" t="s">
        <v>68</v>
      </c>
      <c r="AC11" s="44" t="s">
        <v>58</v>
      </c>
      <c r="AD11" s="45" t="s">
        <v>59</v>
      </c>
      <c r="AE11" s="79" t="s">
        <v>60</v>
      </c>
      <c r="AF11" s="46" t="s">
        <v>61</v>
      </c>
    </row>
    <row r="12" spans="1:32" x14ac:dyDescent="0.2">
      <c r="A12" s="48" t="s">
        <v>3</v>
      </c>
      <c r="B12" s="49">
        <v>1987</v>
      </c>
      <c r="C12" s="50">
        <v>0.22778115500000001</v>
      </c>
      <c r="D12" s="51">
        <v>415</v>
      </c>
      <c r="E12" s="53">
        <v>3827</v>
      </c>
      <c r="F12" s="53">
        <v>561</v>
      </c>
      <c r="G12" s="52">
        <v>-99.265187170000004</v>
      </c>
      <c r="H12" s="53">
        <v>30.742759358000001</v>
      </c>
      <c r="I12" s="54">
        <v>80</v>
      </c>
      <c r="J12" s="56">
        <v>179.6</v>
      </c>
      <c r="K12" s="55">
        <v>-2.515826165</v>
      </c>
      <c r="L12" s="56">
        <v>14.640673834999999</v>
      </c>
      <c r="S12" s="110"/>
      <c r="U12" s="60">
        <v>415</v>
      </c>
      <c r="V12" s="60">
        <v>123</v>
      </c>
      <c r="W12" s="61">
        <v>1.2034964286000001</v>
      </c>
      <c r="X12" s="60">
        <v>13.401414286</v>
      </c>
      <c r="Y12" s="49"/>
      <c r="Z12" s="64"/>
      <c r="AA12" s="64"/>
      <c r="AB12" s="65"/>
      <c r="AC12" s="62">
        <v>413</v>
      </c>
      <c r="AD12" s="63">
        <v>41.072881356000003</v>
      </c>
      <c r="AE12" s="64">
        <v>0.48774141050000003</v>
      </c>
      <c r="AF12" s="65">
        <v>9.6263352621999996</v>
      </c>
    </row>
    <row r="13" spans="1:32" x14ac:dyDescent="0.2">
      <c r="A13" s="48" t="s">
        <v>3</v>
      </c>
      <c r="B13" s="49">
        <v>1988</v>
      </c>
      <c r="C13" s="50">
        <v>0.15880195599999999</v>
      </c>
      <c r="D13" s="51">
        <v>497</v>
      </c>
      <c r="E13" s="53">
        <v>3939.7323944</v>
      </c>
      <c r="F13" s="53">
        <v>685</v>
      </c>
      <c r="G13" s="52">
        <v>-92.578072989999995</v>
      </c>
      <c r="H13" s="53">
        <v>31.143522627999999</v>
      </c>
      <c r="I13" s="54">
        <v>72</v>
      </c>
      <c r="J13" s="56">
        <v>198.54166667000001</v>
      </c>
      <c r="K13" s="55">
        <v>-3.0519355780000001</v>
      </c>
      <c r="L13" s="56">
        <v>14.784209369999999</v>
      </c>
      <c r="S13" s="110"/>
      <c r="U13" s="60">
        <v>497</v>
      </c>
      <c r="V13" s="60">
        <v>124</v>
      </c>
      <c r="W13" s="61">
        <v>1.4022715327999999</v>
      </c>
      <c r="X13" s="60">
        <v>14.267147445000001</v>
      </c>
      <c r="Y13" s="49"/>
      <c r="Z13" s="64"/>
      <c r="AA13" s="64"/>
      <c r="AB13" s="65"/>
      <c r="AC13" s="62">
        <v>497</v>
      </c>
      <c r="AD13" s="63">
        <v>40.024547284000001</v>
      </c>
      <c r="AE13" s="64">
        <v>0.60165000000000002</v>
      </c>
      <c r="AF13" s="65">
        <v>10.925551176000001</v>
      </c>
    </row>
    <row r="14" spans="1:32" x14ac:dyDescent="0.2">
      <c r="A14" s="48" t="s">
        <v>3</v>
      </c>
      <c r="B14" s="49">
        <v>1989</v>
      </c>
      <c r="C14" s="50">
        <v>0.16742911150000001</v>
      </c>
      <c r="D14" s="51">
        <v>651</v>
      </c>
      <c r="E14" s="53">
        <v>4111.1643624999997</v>
      </c>
      <c r="F14" s="53">
        <v>876</v>
      </c>
      <c r="G14" s="52">
        <v>-52.865650680000002</v>
      </c>
      <c r="H14" s="53">
        <v>32.811618721000002</v>
      </c>
      <c r="I14" s="54">
        <v>84</v>
      </c>
      <c r="J14" s="56">
        <v>211.15476190000001</v>
      </c>
      <c r="K14" s="55">
        <v>-2.4182643019999999</v>
      </c>
      <c r="L14" s="56">
        <v>15.144224255999999</v>
      </c>
      <c r="Q14" s="87">
        <v>59</v>
      </c>
      <c r="R14" s="87">
        <v>701.13559322000003</v>
      </c>
      <c r="S14" s="110">
        <v>-5.6468720169999997</v>
      </c>
      <c r="T14" s="109">
        <v>10.695958785</v>
      </c>
      <c r="U14" s="60">
        <v>651</v>
      </c>
      <c r="V14" s="60">
        <v>120</v>
      </c>
      <c r="W14" s="61">
        <v>0.62209028570000002</v>
      </c>
      <c r="X14" s="60">
        <v>15.285046856999999</v>
      </c>
      <c r="Y14" s="49"/>
      <c r="Z14" s="64"/>
      <c r="AA14" s="64"/>
      <c r="AB14" s="65"/>
      <c r="AC14" s="62">
        <v>650</v>
      </c>
      <c r="AD14" s="63">
        <v>44.395384614999998</v>
      </c>
      <c r="AE14" s="64">
        <v>0.48752359029999998</v>
      </c>
      <c r="AF14" s="65">
        <v>11.419047526</v>
      </c>
    </row>
    <row r="15" spans="1:32" x14ac:dyDescent="0.2">
      <c r="A15" s="48" t="s">
        <v>3</v>
      </c>
      <c r="B15" s="49">
        <v>1990</v>
      </c>
      <c r="C15" s="50">
        <v>0.23457251909999999</v>
      </c>
      <c r="D15" s="51">
        <v>724</v>
      </c>
      <c r="E15" s="53">
        <v>4183.2790054999996</v>
      </c>
      <c r="F15" s="53">
        <v>1053</v>
      </c>
      <c r="G15" s="52">
        <v>-36.242155750000002</v>
      </c>
      <c r="H15" s="53">
        <v>32.456866097000002</v>
      </c>
      <c r="I15" s="54">
        <v>95</v>
      </c>
      <c r="J15" s="56">
        <v>213.89473684000001</v>
      </c>
      <c r="K15" s="55">
        <v>-2.493825261</v>
      </c>
      <c r="L15" s="56">
        <v>15.865054131000001</v>
      </c>
      <c r="Q15" s="87">
        <v>74</v>
      </c>
      <c r="R15" s="87">
        <v>727.51351351000005</v>
      </c>
      <c r="S15" s="110">
        <v>3.4056337999999999E-2</v>
      </c>
      <c r="T15" s="109">
        <v>10.720158058999999</v>
      </c>
      <c r="U15" s="60">
        <v>724</v>
      </c>
      <c r="V15" s="60">
        <v>128</v>
      </c>
      <c r="W15" s="61">
        <v>1.4225613700999999</v>
      </c>
      <c r="X15" s="60">
        <v>15.776368221</v>
      </c>
      <c r="Y15" s="49"/>
      <c r="Z15" s="64"/>
      <c r="AA15" s="64"/>
      <c r="AB15" s="65"/>
      <c r="AC15" s="62">
        <v>724</v>
      </c>
      <c r="AD15" s="63">
        <v>41.303453038999997</v>
      </c>
      <c r="AE15" s="64">
        <v>0.87315340360000004</v>
      </c>
      <c r="AF15" s="65">
        <v>12.235178618999999</v>
      </c>
    </row>
    <row r="16" spans="1:32" x14ac:dyDescent="0.2">
      <c r="A16" s="48" t="s">
        <v>3</v>
      </c>
      <c r="B16" s="49">
        <v>1991</v>
      </c>
      <c r="C16" s="50">
        <v>0.25752657690000003</v>
      </c>
      <c r="D16" s="51">
        <v>809</v>
      </c>
      <c r="E16" s="53">
        <v>4331.4857849</v>
      </c>
      <c r="F16" s="53">
        <v>1190</v>
      </c>
      <c r="G16" s="52">
        <v>25.468655462000001</v>
      </c>
      <c r="H16" s="53">
        <v>34.093785713999999</v>
      </c>
      <c r="I16" s="54">
        <v>120</v>
      </c>
      <c r="J16" s="56">
        <v>230.55</v>
      </c>
      <c r="K16" s="55">
        <v>-1.4843994949999999</v>
      </c>
      <c r="L16" s="56">
        <v>17.289583684</v>
      </c>
      <c r="Q16" s="87">
        <v>110</v>
      </c>
      <c r="R16" s="87">
        <v>739.69090908999999</v>
      </c>
      <c r="S16" s="110">
        <v>1.5245163728</v>
      </c>
      <c r="T16" s="109">
        <v>12.065070529</v>
      </c>
      <c r="U16" s="60">
        <v>809</v>
      </c>
      <c r="V16" s="60">
        <v>122</v>
      </c>
      <c r="W16" s="61">
        <v>1.5302453782000001</v>
      </c>
      <c r="X16" s="60">
        <v>17.376467226999999</v>
      </c>
      <c r="Y16" s="49"/>
      <c r="Z16" s="64"/>
      <c r="AA16" s="64"/>
      <c r="AB16" s="65"/>
      <c r="AC16" s="62">
        <v>807</v>
      </c>
      <c r="AD16" s="63">
        <v>41.055885998000001</v>
      </c>
      <c r="AE16" s="64">
        <v>1.2231402027</v>
      </c>
      <c r="AF16" s="65">
        <v>13.783009375000001</v>
      </c>
    </row>
    <row r="17" spans="1:32" x14ac:dyDescent="0.2">
      <c r="A17" s="48" t="s">
        <v>3</v>
      </c>
      <c r="B17" s="49">
        <v>1992</v>
      </c>
      <c r="C17" s="50">
        <v>0.30849797800000001</v>
      </c>
      <c r="D17" s="51">
        <v>955</v>
      </c>
      <c r="E17" s="53">
        <v>4347.5256545000002</v>
      </c>
      <c r="F17" s="53">
        <v>1427</v>
      </c>
      <c r="G17" s="52">
        <v>29.071037141000001</v>
      </c>
      <c r="H17" s="53">
        <v>33.612529782999999</v>
      </c>
      <c r="I17" s="54">
        <v>136</v>
      </c>
      <c r="J17" s="56">
        <v>221.83823529</v>
      </c>
      <c r="K17" s="55">
        <v>-0.189950912</v>
      </c>
      <c r="L17" s="56">
        <v>17.434738428999999</v>
      </c>
      <c r="Q17" s="87">
        <v>120</v>
      </c>
      <c r="R17" s="87">
        <v>717.9</v>
      </c>
      <c r="S17" s="110">
        <v>1.5945564854000001</v>
      </c>
      <c r="T17" s="109">
        <v>12.410558577</v>
      </c>
      <c r="U17" s="60">
        <v>955</v>
      </c>
      <c r="V17" s="60">
        <v>123</v>
      </c>
      <c r="W17" s="61">
        <v>1.4098618513000001</v>
      </c>
      <c r="X17" s="60">
        <v>17.507120617000002</v>
      </c>
      <c r="Y17" s="49"/>
      <c r="Z17" s="64"/>
      <c r="AA17" s="64"/>
      <c r="AB17" s="65"/>
      <c r="AC17" s="62">
        <v>951</v>
      </c>
      <c r="AD17" s="63">
        <v>40.486119874000003</v>
      </c>
      <c r="AE17" s="64">
        <v>1.2445896892999999</v>
      </c>
      <c r="AF17" s="65">
        <v>14.182632203000001</v>
      </c>
    </row>
    <row r="18" spans="1:32" x14ac:dyDescent="0.2">
      <c r="A18" s="48" t="s">
        <v>3</v>
      </c>
      <c r="B18" s="49">
        <v>1993</v>
      </c>
      <c r="C18" s="50">
        <v>0.20846908729999999</v>
      </c>
      <c r="D18" s="51">
        <v>1142</v>
      </c>
      <c r="E18" s="53">
        <v>4303.765324</v>
      </c>
      <c r="F18" s="53">
        <v>1622</v>
      </c>
      <c r="G18" s="52">
        <v>36.837817508999997</v>
      </c>
      <c r="H18" s="53">
        <v>33.793059802999998</v>
      </c>
      <c r="I18" s="54">
        <v>148</v>
      </c>
      <c r="J18" s="56">
        <v>243.25675676</v>
      </c>
      <c r="K18" s="55">
        <v>-4.3537368999999999E-2</v>
      </c>
      <c r="L18" s="56">
        <v>17.780668314</v>
      </c>
      <c r="M18" s="57">
        <v>55</v>
      </c>
      <c r="N18" s="81">
        <v>195.70909090999999</v>
      </c>
      <c r="O18" s="58">
        <v>-0.66970653499999999</v>
      </c>
      <c r="P18" s="59">
        <v>25.194189272999999</v>
      </c>
      <c r="Q18" s="87">
        <v>146</v>
      </c>
      <c r="R18" s="87">
        <v>728.52054795000004</v>
      </c>
      <c r="S18" s="110">
        <v>1.1053719165</v>
      </c>
      <c r="T18" s="109">
        <v>14.036160342000001</v>
      </c>
      <c r="U18" s="60">
        <v>1142</v>
      </c>
      <c r="V18" s="60">
        <v>126</v>
      </c>
      <c r="W18" s="61">
        <v>1.5242487654000001</v>
      </c>
      <c r="X18" s="60">
        <v>17.644682099000001</v>
      </c>
      <c r="Y18" s="49"/>
      <c r="Z18" s="64"/>
      <c r="AA18" s="64"/>
      <c r="AB18" s="65"/>
      <c r="AC18" s="62">
        <v>1132</v>
      </c>
      <c r="AD18" s="63">
        <v>37.917844522999999</v>
      </c>
      <c r="AE18" s="64">
        <v>1.3826670838999999</v>
      </c>
      <c r="AF18" s="65">
        <v>14.553909386999999</v>
      </c>
    </row>
    <row r="19" spans="1:32" x14ac:dyDescent="0.2">
      <c r="A19" s="48" t="s">
        <v>3</v>
      </c>
      <c r="B19" s="49">
        <v>1994</v>
      </c>
      <c r="C19" s="50">
        <v>0.32459111660000001</v>
      </c>
      <c r="D19" s="51">
        <v>1304</v>
      </c>
      <c r="E19" s="53">
        <v>4320.8780674999998</v>
      </c>
      <c r="F19" s="53">
        <v>1912</v>
      </c>
      <c r="G19" s="52">
        <v>50.234435146000003</v>
      </c>
      <c r="H19" s="53">
        <v>34.427437761999997</v>
      </c>
      <c r="I19" s="54">
        <v>165</v>
      </c>
      <c r="J19" s="56">
        <v>256.41212121000001</v>
      </c>
      <c r="K19" s="55">
        <v>-0.10535465099999999</v>
      </c>
      <c r="L19" s="56">
        <v>18.280802326</v>
      </c>
      <c r="M19" s="57">
        <v>78</v>
      </c>
      <c r="N19" s="81">
        <v>207.79487179</v>
      </c>
      <c r="O19" s="58">
        <v>-0.53032774900000001</v>
      </c>
      <c r="P19" s="59">
        <v>25.749779580999999</v>
      </c>
      <c r="Q19" s="87">
        <v>165</v>
      </c>
      <c r="R19" s="87">
        <v>767.8969697</v>
      </c>
      <c r="S19" s="110">
        <v>2.9040155738000002</v>
      </c>
      <c r="T19" s="109">
        <v>15.109462295</v>
      </c>
      <c r="U19" s="60">
        <v>1304</v>
      </c>
      <c r="V19" s="60">
        <v>125</v>
      </c>
      <c r="W19" s="61">
        <v>1.4457189645999999</v>
      </c>
      <c r="X19" s="60">
        <v>18.339066560999999</v>
      </c>
      <c r="Y19" s="49"/>
      <c r="Z19" s="64"/>
      <c r="AA19" s="64"/>
      <c r="AB19" s="65"/>
      <c r="AC19" s="62">
        <v>1286</v>
      </c>
      <c r="AD19" s="63">
        <v>38.169440123999998</v>
      </c>
      <c r="AE19" s="64">
        <v>1.5111250668</v>
      </c>
      <c r="AF19" s="65">
        <v>15.173065793999999</v>
      </c>
    </row>
    <row r="20" spans="1:32" x14ac:dyDescent="0.2">
      <c r="A20" s="48" t="s">
        <v>3</v>
      </c>
      <c r="B20" s="49">
        <v>1995</v>
      </c>
      <c r="C20" s="50">
        <v>0.47355926189999997</v>
      </c>
      <c r="D20" s="51">
        <v>1509</v>
      </c>
      <c r="E20" s="53">
        <v>4589.8111331999999</v>
      </c>
      <c r="F20" s="53">
        <v>2259</v>
      </c>
      <c r="G20" s="52">
        <v>86.811589198999997</v>
      </c>
      <c r="H20" s="53">
        <v>35.013771579999997</v>
      </c>
      <c r="I20" s="54">
        <v>262</v>
      </c>
      <c r="J20" s="56">
        <v>243.75572518999999</v>
      </c>
      <c r="K20" s="55">
        <v>-0.46802443399999999</v>
      </c>
      <c r="L20" s="56">
        <v>19.545863172000001</v>
      </c>
      <c r="M20" s="57">
        <v>169</v>
      </c>
      <c r="N20" s="81">
        <v>199.17159763000001</v>
      </c>
      <c r="O20" s="58">
        <v>0.18009437310000001</v>
      </c>
      <c r="P20" s="59">
        <v>26.363053168</v>
      </c>
      <c r="Q20" s="87">
        <v>263</v>
      </c>
      <c r="R20" s="87">
        <v>736.33460075999994</v>
      </c>
      <c r="S20" s="110">
        <v>4.8500097149999997</v>
      </c>
      <c r="T20" s="109">
        <v>16.182143135</v>
      </c>
      <c r="U20" s="60">
        <v>1509</v>
      </c>
      <c r="V20" s="60">
        <v>125</v>
      </c>
      <c r="W20" s="61">
        <v>1.6227847314999999</v>
      </c>
      <c r="X20" s="60">
        <v>19.270156235999998</v>
      </c>
      <c r="Y20" s="49"/>
      <c r="Z20" s="64"/>
      <c r="AA20" s="64"/>
      <c r="AB20" s="65"/>
      <c r="AC20" s="62">
        <v>1498</v>
      </c>
      <c r="AD20" s="63">
        <v>38.801602136</v>
      </c>
      <c r="AE20" s="64">
        <v>1.8287555953000001</v>
      </c>
      <c r="AF20" s="65">
        <v>16.241468441999999</v>
      </c>
    </row>
    <row r="21" spans="1:32" x14ac:dyDescent="0.2">
      <c r="A21" s="48" t="s">
        <v>3</v>
      </c>
      <c r="B21" s="49">
        <v>1996</v>
      </c>
      <c r="C21" s="50">
        <v>0.54586057990000003</v>
      </c>
      <c r="D21" s="51">
        <v>1673</v>
      </c>
      <c r="E21" s="53">
        <v>4683.3514643999997</v>
      </c>
      <c r="F21" s="53">
        <v>2607</v>
      </c>
      <c r="G21" s="52">
        <v>83.455093977999994</v>
      </c>
      <c r="H21" s="53">
        <v>35.133173378999999</v>
      </c>
      <c r="I21" s="54">
        <v>249</v>
      </c>
      <c r="J21" s="56">
        <v>247.17670683</v>
      </c>
      <c r="K21" s="55">
        <v>-1.303424277</v>
      </c>
      <c r="L21" s="56">
        <v>20.246365317999999</v>
      </c>
      <c r="M21" s="57">
        <v>198</v>
      </c>
      <c r="N21" s="81">
        <v>202.02525252999999</v>
      </c>
      <c r="O21" s="58">
        <v>0.7754634896</v>
      </c>
      <c r="P21" s="59">
        <v>27.032750192000002</v>
      </c>
      <c r="Q21" s="87">
        <v>251</v>
      </c>
      <c r="R21" s="87">
        <v>755.19521912000005</v>
      </c>
      <c r="S21" s="110">
        <v>4.3573259546000003</v>
      </c>
      <c r="T21" s="109">
        <v>17.418827891999999</v>
      </c>
      <c r="U21" s="60">
        <v>1673</v>
      </c>
      <c r="V21" s="60">
        <v>124</v>
      </c>
      <c r="W21" s="61">
        <v>1.3558614319</v>
      </c>
      <c r="X21" s="60">
        <v>20.085474981000001</v>
      </c>
      <c r="Y21" s="49">
        <v>74</v>
      </c>
      <c r="Z21" s="64">
        <v>3.5310000000000001</v>
      </c>
      <c r="AA21" s="64">
        <v>-1.5142064E-2</v>
      </c>
      <c r="AB21" s="65">
        <v>13.720643729000001</v>
      </c>
      <c r="AC21" s="62">
        <v>1660</v>
      </c>
      <c r="AD21" s="63">
        <v>38.729036145000002</v>
      </c>
      <c r="AE21" s="64">
        <v>1.6216652411000001</v>
      </c>
      <c r="AF21" s="65">
        <v>17.116582348000001</v>
      </c>
    </row>
    <row r="22" spans="1:32" x14ac:dyDescent="0.2">
      <c r="A22" s="48" t="s">
        <v>3</v>
      </c>
      <c r="B22" s="49">
        <v>1997</v>
      </c>
      <c r="C22" s="50">
        <v>0.60972010180000002</v>
      </c>
      <c r="D22" s="51">
        <v>1747</v>
      </c>
      <c r="E22" s="53">
        <v>4661.1574127000004</v>
      </c>
      <c r="F22" s="53">
        <v>2723</v>
      </c>
      <c r="G22" s="52">
        <v>74.710253397000002</v>
      </c>
      <c r="H22" s="53">
        <v>35.027411678</v>
      </c>
      <c r="I22" s="54">
        <v>238</v>
      </c>
      <c r="J22" s="56">
        <v>240.76050420000001</v>
      </c>
      <c r="K22" s="55">
        <v>-1.404242547</v>
      </c>
      <c r="L22" s="56">
        <v>20.147885903999999</v>
      </c>
      <c r="M22" s="57">
        <v>218</v>
      </c>
      <c r="N22" s="81">
        <v>195.22477064</v>
      </c>
      <c r="O22" s="58">
        <v>0.48634326709999998</v>
      </c>
      <c r="P22" s="59">
        <v>27.080989330000001</v>
      </c>
      <c r="Q22" s="87">
        <v>239</v>
      </c>
      <c r="R22" s="87">
        <v>729.91631799000004</v>
      </c>
      <c r="S22" s="110">
        <v>4.5073144490999999</v>
      </c>
      <c r="T22" s="109">
        <v>16.756510915</v>
      </c>
      <c r="U22" s="60">
        <v>1747</v>
      </c>
      <c r="V22" s="60">
        <v>125</v>
      </c>
      <c r="W22" s="61">
        <v>1.216959116</v>
      </c>
      <c r="X22" s="60">
        <v>19.921018415999999</v>
      </c>
      <c r="Y22" s="49">
        <v>135</v>
      </c>
      <c r="Z22" s="64">
        <v>3.7450000000000001</v>
      </c>
      <c r="AA22" s="64">
        <v>-2.8232402E-2</v>
      </c>
      <c r="AB22" s="65">
        <v>13.57194617</v>
      </c>
      <c r="AC22" s="62">
        <v>1714</v>
      </c>
      <c r="AD22" s="63">
        <v>37.899358225999997</v>
      </c>
      <c r="AE22" s="64">
        <v>1.6898195321</v>
      </c>
      <c r="AF22" s="65">
        <v>16.986977014000001</v>
      </c>
    </row>
    <row r="23" spans="1:32" x14ac:dyDescent="0.2">
      <c r="A23" s="48" t="s">
        <v>3</v>
      </c>
      <c r="B23" s="49">
        <v>1998</v>
      </c>
      <c r="C23" s="50">
        <v>0.60312805469999997</v>
      </c>
      <c r="D23" s="51">
        <v>1926</v>
      </c>
      <c r="E23" s="53">
        <v>4753.2466250999996</v>
      </c>
      <c r="F23" s="53">
        <v>3139</v>
      </c>
      <c r="G23" s="52">
        <v>72.948534565000003</v>
      </c>
      <c r="H23" s="53">
        <v>34.719214718000003</v>
      </c>
      <c r="I23" s="54">
        <v>314</v>
      </c>
      <c r="J23" s="56">
        <v>233.09872611</v>
      </c>
      <c r="K23" s="55">
        <v>-1.315009901</v>
      </c>
      <c r="L23" s="56">
        <v>19.986542319000002</v>
      </c>
      <c r="M23" s="57">
        <v>307</v>
      </c>
      <c r="N23" s="81">
        <v>193.90553746000001</v>
      </c>
      <c r="O23" s="58">
        <v>0.92174712640000001</v>
      </c>
      <c r="P23" s="59">
        <v>26.675004470000001</v>
      </c>
      <c r="Q23" s="87">
        <v>313</v>
      </c>
      <c r="R23" s="87">
        <v>719.57827476</v>
      </c>
      <c r="S23" s="110">
        <v>5.0067855228000004</v>
      </c>
      <c r="T23" s="109">
        <v>16.143778374</v>
      </c>
      <c r="U23" s="60">
        <v>1926</v>
      </c>
      <c r="V23" s="60">
        <v>128</v>
      </c>
      <c r="W23" s="61">
        <v>0.78382939299999999</v>
      </c>
      <c r="X23" s="60">
        <v>19.643986901000002</v>
      </c>
      <c r="Y23" s="49">
        <v>157</v>
      </c>
      <c r="Z23" s="64">
        <v>3.8460000000000001</v>
      </c>
      <c r="AA23" s="64">
        <v>-3.910363E-3</v>
      </c>
      <c r="AB23" s="65">
        <v>12.930695234</v>
      </c>
      <c r="AC23" s="62">
        <v>1908</v>
      </c>
      <c r="AD23" s="63">
        <v>39.172222222000002</v>
      </c>
      <c r="AE23" s="64">
        <v>1.4429819413</v>
      </c>
      <c r="AF23" s="65">
        <v>16.688809868</v>
      </c>
    </row>
    <row r="24" spans="1:32" x14ac:dyDescent="0.2">
      <c r="A24" s="48" t="s">
        <v>3</v>
      </c>
      <c r="B24" s="49">
        <v>1999</v>
      </c>
      <c r="C24" s="50">
        <v>0.68841095890000004</v>
      </c>
      <c r="D24" s="51">
        <v>1947</v>
      </c>
      <c r="E24" s="53">
        <v>4730.4689265999996</v>
      </c>
      <c r="F24" s="53">
        <v>3444</v>
      </c>
      <c r="G24" s="52">
        <v>65.008670151000004</v>
      </c>
      <c r="H24" s="53">
        <v>33.376284843000001</v>
      </c>
      <c r="I24" s="54">
        <v>334</v>
      </c>
      <c r="J24" s="56">
        <v>231.20059879999999</v>
      </c>
      <c r="K24" s="55">
        <v>-1.188775742</v>
      </c>
      <c r="L24" s="56">
        <v>19.281486038000001</v>
      </c>
      <c r="M24" s="57">
        <v>330</v>
      </c>
      <c r="N24" s="81">
        <v>195.36060606000001</v>
      </c>
      <c r="O24" s="58">
        <v>0.74002643810000002</v>
      </c>
      <c r="P24" s="59">
        <v>25.652211505</v>
      </c>
      <c r="Q24" s="87">
        <v>334</v>
      </c>
      <c r="R24" s="87">
        <v>720.31736526999998</v>
      </c>
      <c r="S24" s="110">
        <v>3.7525012305000001</v>
      </c>
      <c r="T24" s="109">
        <v>15.754088597000001</v>
      </c>
      <c r="U24" s="60">
        <v>1947</v>
      </c>
      <c r="V24" s="60">
        <v>130</v>
      </c>
      <c r="W24" s="61">
        <v>0.80247891829999995</v>
      </c>
      <c r="X24" s="60">
        <v>18.964091306</v>
      </c>
      <c r="Y24" s="49">
        <v>217</v>
      </c>
      <c r="Z24" s="64">
        <v>3.8220000000000001</v>
      </c>
      <c r="AA24" s="64">
        <v>-1.3292576E-2</v>
      </c>
      <c r="AB24" s="65">
        <v>13.134140532</v>
      </c>
      <c r="AC24" s="62">
        <v>1928</v>
      </c>
      <c r="AD24" s="63">
        <v>39.647354772</v>
      </c>
      <c r="AE24" s="64">
        <v>1.4284414783999999</v>
      </c>
      <c r="AF24" s="65">
        <v>16.098718010999999</v>
      </c>
    </row>
    <row r="25" spans="1:32" x14ac:dyDescent="0.2">
      <c r="A25" s="48" t="s">
        <v>3</v>
      </c>
      <c r="B25" s="49">
        <v>2000</v>
      </c>
      <c r="C25" s="50">
        <v>0.62465314630000002</v>
      </c>
      <c r="D25" s="51">
        <v>2097</v>
      </c>
      <c r="E25" s="53">
        <v>4896.7200763000001</v>
      </c>
      <c r="F25" s="53">
        <v>3779</v>
      </c>
      <c r="G25" s="52">
        <v>90.916599629999993</v>
      </c>
      <c r="H25" s="53">
        <v>32.703435036000002</v>
      </c>
      <c r="I25" s="54">
        <v>400</v>
      </c>
      <c r="J25" s="56">
        <v>235.45500000000001</v>
      </c>
      <c r="K25" s="55">
        <v>-0.43866728500000002</v>
      </c>
      <c r="L25" s="56">
        <v>19.045651909</v>
      </c>
      <c r="M25" s="57">
        <v>392</v>
      </c>
      <c r="N25" s="81">
        <v>199.15051020000001</v>
      </c>
      <c r="O25" s="58">
        <v>1.7078659958</v>
      </c>
      <c r="P25" s="59">
        <v>25.251661547000001</v>
      </c>
      <c r="Q25" s="87">
        <v>401</v>
      </c>
      <c r="R25" s="87">
        <v>734.77306733</v>
      </c>
      <c r="S25" s="110">
        <v>5.0988240776999998</v>
      </c>
      <c r="T25" s="109">
        <v>16.093650874000001</v>
      </c>
      <c r="U25" s="60">
        <v>2097</v>
      </c>
      <c r="V25" s="60">
        <v>130</v>
      </c>
      <c r="W25" s="61">
        <v>0.89028188809999997</v>
      </c>
      <c r="X25" s="60">
        <v>18.469132591000001</v>
      </c>
      <c r="Y25" s="49">
        <v>258</v>
      </c>
      <c r="Z25" s="64">
        <v>3.74</v>
      </c>
      <c r="AA25" s="64">
        <v>1.7948288699999999E-2</v>
      </c>
      <c r="AB25" s="65">
        <v>14.045535714</v>
      </c>
      <c r="AC25" s="62">
        <v>2056</v>
      </c>
      <c r="AD25" s="63">
        <v>41.273103112999998</v>
      </c>
      <c r="AE25" s="64">
        <v>1.3209689340999999</v>
      </c>
      <c r="AF25" s="65">
        <v>15.689262159</v>
      </c>
    </row>
    <row r="26" spans="1:32" x14ac:dyDescent="0.2">
      <c r="A26" s="48" t="s">
        <v>3</v>
      </c>
      <c r="B26" s="49">
        <v>2001</v>
      </c>
      <c r="C26" s="50">
        <v>0.60802941180000003</v>
      </c>
      <c r="D26" s="51">
        <v>2155</v>
      </c>
      <c r="E26" s="53">
        <v>4874.612529</v>
      </c>
      <c r="F26" s="53">
        <v>3658</v>
      </c>
      <c r="G26" s="52">
        <v>85.533343357000007</v>
      </c>
      <c r="H26" s="53">
        <v>34.016062329</v>
      </c>
      <c r="I26" s="54">
        <v>414</v>
      </c>
      <c r="J26" s="56">
        <v>234.76086957000001</v>
      </c>
      <c r="K26" s="55">
        <v>-0.80303121600000005</v>
      </c>
      <c r="L26" s="56">
        <v>19.424127327000001</v>
      </c>
      <c r="M26" s="57">
        <v>409</v>
      </c>
      <c r="N26" s="81">
        <v>196.33740831</v>
      </c>
      <c r="O26" s="58">
        <v>1.4352886823</v>
      </c>
      <c r="P26" s="59">
        <v>25.979080098000001</v>
      </c>
      <c r="Q26" s="87">
        <v>416</v>
      </c>
      <c r="R26" s="87">
        <v>729.77403846000004</v>
      </c>
      <c r="S26" s="110">
        <v>4.6363760615</v>
      </c>
      <c r="T26" s="109">
        <v>16.270031944999999</v>
      </c>
      <c r="U26" s="60">
        <v>2155</v>
      </c>
      <c r="V26" s="60">
        <v>132</v>
      </c>
      <c r="W26" s="61">
        <v>0.79382412469999997</v>
      </c>
      <c r="X26" s="60">
        <v>19.062872538000001</v>
      </c>
      <c r="Y26" s="49">
        <v>322</v>
      </c>
      <c r="Z26" s="64">
        <v>3.7480000000000002</v>
      </c>
      <c r="AA26" s="64">
        <v>3.2322876799999997E-2</v>
      </c>
      <c r="AB26" s="65">
        <v>14.938523335999999</v>
      </c>
      <c r="AC26" s="62">
        <v>2128</v>
      </c>
      <c r="AD26" s="63">
        <v>41.101033835000003</v>
      </c>
      <c r="AE26" s="64">
        <v>1.3115042948</v>
      </c>
      <c r="AF26" s="65">
        <v>16.254204156</v>
      </c>
    </row>
    <row r="27" spans="1:32" x14ac:dyDescent="0.2">
      <c r="A27" s="48" t="s">
        <v>3</v>
      </c>
      <c r="B27" s="49">
        <v>2002</v>
      </c>
      <c r="C27" s="50">
        <v>0.55291235709999997</v>
      </c>
      <c r="D27" s="51">
        <v>2486</v>
      </c>
      <c r="E27" s="53">
        <v>4890.5631536999999</v>
      </c>
      <c r="F27" s="53">
        <v>3906</v>
      </c>
      <c r="G27" s="52">
        <v>94.262055812</v>
      </c>
      <c r="H27" s="53">
        <v>33.510944700000003</v>
      </c>
      <c r="I27" s="54">
        <v>359</v>
      </c>
      <c r="J27" s="56">
        <v>235.03064067</v>
      </c>
      <c r="K27" s="55">
        <v>-0.39685893799999999</v>
      </c>
      <c r="L27" s="56">
        <v>18.540241086999998</v>
      </c>
      <c r="M27" s="57">
        <v>359</v>
      </c>
      <c r="N27" s="81">
        <v>196.50417827000001</v>
      </c>
      <c r="O27" s="58">
        <v>1.6080566086000001</v>
      </c>
      <c r="P27" s="59">
        <v>25.674576844000001</v>
      </c>
      <c r="Q27" s="87">
        <v>364</v>
      </c>
      <c r="R27" s="87">
        <v>731.85164835</v>
      </c>
      <c r="S27" s="110">
        <v>4.4285506431000004</v>
      </c>
      <c r="T27" s="109">
        <v>16.197368167</v>
      </c>
      <c r="U27" s="60">
        <v>2486</v>
      </c>
      <c r="V27" s="60">
        <v>132</v>
      </c>
      <c r="W27" s="61">
        <v>0.96336179489999996</v>
      </c>
      <c r="X27" s="60">
        <v>18.475529486999999</v>
      </c>
      <c r="Y27" s="49">
        <v>359</v>
      </c>
      <c r="Z27" s="64">
        <v>3.8969999999999998</v>
      </c>
      <c r="AA27" s="64">
        <v>3.0415094300000001E-2</v>
      </c>
      <c r="AB27" s="65">
        <v>15.565660377</v>
      </c>
      <c r="AC27" s="62">
        <v>2454</v>
      </c>
      <c r="AD27" s="63">
        <v>39.557008965000001</v>
      </c>
      <c r="AE27" s="64">
        <v>1.2153928479</v>
      </c>
      <c r="AF27" s="65">
        <v>15.775743198000001</v>
      </c>
    </row>
    <row r="28" spans="1:32" x14ac:dyDescent="0.2">
      <c r="A28" s="48" t="s">
        <v>3</v>
      </c>
      <c r="B28" s="49">
        <v>2003</v>
      </c>
      <c r="C28" s="50">
        <v>0.61156090320000001</v>
      </c>
      <c r="D28" s="51">
        <v>2552</v>
      </c>
      <c r="E28" s="53">
        <v>4997.5936519999996</v>
      </c>
      <c r="F28" s="53">
        <v>4199</v>
      </c>
      <c r="G28" s="52">
        <v>87.699885687000005</v>
      </c>
      <c r="H28" s="53">
        <v>32.894759942999997</v>
      </c>
      <c r="I28" s="54">
        <v>349</v>
      </c>
      <c r="J28" s="56">
        <v>251.32091690999999</v>
      </c>
      <c r="K28" s="55">
        <v>6.2988294299999997E-2</v>
      </c>
      <c r="L28" s="56">
        <v>18.751799331000001</v>
      </c>
      <c r="M28" s="57">
        <v>344</v>
      </c>
      <c r="N28" s="81">
        <v>212.11627906999999</v>
      </c>
      <c r="O28" s="58">
        <v>1.7707750238</v>
      </c>
      <c r="P28" s="59">
        <v>25.570519065999999</v>
      </c>
      <c r="Q28" s="87">
        <v>350</v>
      </c>
      <c r="R28" s="87">
        <v>786.1</v>
      </c>
      <c r="S28" s="110">
        <v>6.5499339517999999</v>
      </c>
      <c r="T28" s="109">
        <v>16.893692022</v>
      </c>
      <c r="U28" s="60">
        <v>2552</v>
      </c>
      <c r="V28" s="60">
        <v>130</v>
      </c>
      <c r="W28" s="61">
        <v>0.84550775099999997</v>
      </c>
      <c r="X28" s="60">
        <v>18.529332220000001</v>
      </c>
      <c r="Y28" s="49">
        <v>424</v>
      </c>
      <c r="Z28" s="64">
        <v>3.7709999999999999</v>
      </c>
      <c r="AA28" s="64">
        <v>2.2531740599999999E-2</v>
      </c>
      <c r="AB28" s="65">
        <v>16.502252559999999</v>
      </c>
      <c r="AC28" s="62">
        <v>2504</v>
      </c>
      <c r="AD28" s="63">
        <v>40.080031949000002</v>
      </c>
      <c r="AE28" s="64">
        <v>1.0143190050999999</v>
      </c>
      <c r="AF28" s="65">
        <v>16.073719681</v>
      </c>
    </row>
    <row r="29" spans="1:32" x14ac:dyDescent="0.2">
      <c r="A29" s="48" t="s">
        <v>3</v>
      </c>
      <c r="B29" s="49">
        <v>2004</v>
      </c>
      <c r="C29" s="50">
        <v>0.61454310619999997</v>
      </c>
      <c r="D29" s="51">
        <v>2676</v>
      </c>
      <c r="E29" s="53">
        <v>5138.2182362000003</v>
      </c>
      <c r="F29" s="53">
        <v>4461</v>
      </c>
      <c r="G29" s="52">
        <v>70.633799597000007</v>
      </c>
      <c r="H29" s="53">
        <v>32.879031607000002</v>
      </c>
      <c r="I29" s="54">
        <v>356</v>
      </c>
      <c r="J29" s="56">
        <v>258.21348315</v>
      </c>
      <c r="K29" s="55">
        <v>-0.118672208</v>
      </c>
      <c r="L29" s="56">
        <v>18.704782296000001</v>
      </c>
      <c r="M29" s="57">
        <v>356</v>
      </c>
      <c r="N29" s="81">
        <v>220.88483145999999</v>
      </c>
      <c r="O29" s="58">
        <v>1.4029829558</v>
      </c>
      <c r="P29" s="59">
        <v>25.575877327000001</v>
      </c>
      <c r="Q29" s="87">
        <v>359</v>
      </c>
      <c r="R29" s="87">
        <v>814.52089135999995</v>
      </c>
      <c r="S29" s="110">
        <v>6.3028524190999997</v>
      </c>
      <c r="T29" s="109">
        <v>16.393806821999998</v>
      </c>
      <c r="U29" s="60">
        <v>2676</v>
      </c>
      <c r="V29" s="60">
        <v>129</v>
      </c>
      <c r="W29" s="61">
        <v>0.47973541289999999</v>
      </c>
      <c r="X29" s="60">
        <v>18.418096724000002</v>
      </c>
      <c r="Y29" s="49">
        <v>510</v>
      </c>
      <c r="Z29" s="64">
        <v>3.59</v>
      </c>
      <c r="AA29" s="64">
        <v>1.24437023E-2</v>
      </c>
      <c r="AB29" s="65">
        <v>17.072868957000001</v>
      </c>
      <c r="AC29" s="62">
        <v>2633</v>
      </c>
      <c r="AD29" s="63">
        <v>40.604443600000003</v>
      </c>
      <c r="AE29" s="64">
        <v>0.53160529290000003</v>
      </c>
      <c r="AF29" s="65">
        <v>16.008756570999999</v>
      </c>
    </row>
    <row r="30" spans="1:32" x14ac:dyDescent="0.2">
      <c r="A30" s="48" t="s">
        <v>3</v>
      </c>
      <c r="B30" s="49">
        <v>2005</v>
      </c>
      <c r="C30" s="50">
        <v>0.55213289340000005</v>
      </c>
      <c r="D30" s="51">
        <v>2707</v>
      </c>
      <c r="E30" s="53">
        <v>4959.3173255000002</v>
      </c>
      <c r="F30" s="53">
        <v>4752</v>
      </c>
      <c r="G30" s="52">
        <v>49.980881734</v>
      </c>
      <c r="H30" s="53">
        <v>31.827961069000001</v>
      </c>
      <c r="I30" s="54">
        <v>374</v>
      </c>
      <c r="J30" s="56">
        <v>245.76470588000001</v>
      </c>
      <c r="K30" s="55">
        <v>0.20478481009999999</v>
      </c>
      <c r="L30" s="56">
        <v>17.969585864999999</v>
      </c>
      <c r="M30" s="57">
        <v>373</v>
      </c>
      <c r="N30" s="81">
        <v>206.97319035000001</v>
      </c>
      <c r="O30" s="58">
        <v>1.2832006316</v>
      </c>
      <c r="P30" s="59">
        <v>24.653735158</v>
      </c>
      <c r="Q30" s="87">
        <v>374</v>
      </c>
      <c r="R30" s="87">
        <v>765.90374331999999</v>
      </c>
      <c r="S30" s="110">
        <v>5.5038100323999997</v>
      </c>
      <c r="T30" s="109">
        <v>15.338373463</v>
      </c>
      <c r="U30" s="60">
        <v>2707</v>
      </c>
      <c r="V30" s="60">
        <v>129</v>
      </c>
      <c r="W30" s="61">
        <v>0.2128417615</v>
      </c>
      <c r="X30" s="60">
        <v>17.740118837000001</v>
      </c>
      <c r="Y30" s="49">
        <v>606</v>
      </c>
      <c r="Z30" s="64">
        <v>3.778</v>
      </c>
      <c r="AA30" s="64">
        <v>3.1885877700000002E-2</v>
      </c>
      <c r="AB30" s="65">
        <v>17.217765733</v>
      </c>
      <c r="AC30" s="62">
        <v>2674</v>
      </c>
      <c r="AD30" s="63">
        <v>39.573448018000001</v>
      </c>
      <c r="AE30" s="64">
        <v>0.64709260830000004</v>
      </c>
      <c r="AF30" s="65">
        <v>15.240645115</v>
      </c>
    </row>
    <row r="31" spans="1:32" x14ac:dyDescent="0.2">
      <c r="A31" s="48" t="s">
        <v>3</v>
      </c>
      <c r="B31" s="49">
        <v>2006</v>
      </c>
      <c r="C31" s="50">
        <v>0.57689224139999995</v>
      </c>
      <c r="D31" s="51">
        <v>2891</v>
      </c>
      <c r="E31" s="53">
        <v>5029.4783811999996</v>
      </c>
      <c r="F31" s="53">
        <v>5140</v>
      </c>
      <c r="G31" s="52">
        <v>55.893025291999997</v>
      </c>
      <c r="H31" s="53">
        <v>31.654774903</v>
      </c>
      <c r="I31" s="54">
        <v>352</v>
      </c>
      <c r="J31" s="56">
        <v>241.55397726999999</v>
      </c>
      <c r="K31" s="55">
        <v>0.96948577000000002</v>
      </c>
      <c r="L31" s="56">
        <v>17.877091032999999</v>
      </c>
      <c r="M31" s="57">
        <v>355</v>
      </c>
      <c r="N31" s="81">
        <v>208.72394366</v>
      </c>
      <c r="O31" s="58">
        <v>1.8277099474</v>
      </c>
      <c r="P31" s="59">
        <v>24.701129258000002</v>
      </c>
      <c r="Q31" s="87">
        <v>355</v>
      </c>
      <c r="R31" s="87">
        <v>763.72676056</v>
      </c>
      <c r="S31" s="110">
        <v>5.2534452685000002</v>
      </c>
      <c r="T31" s="109">
        <v>15.150570454</v>
      </c>
      <c r="U31" s="60">
        <v>2891</v>
      </c>
      <c r="V31" s="60">
        <v>130</v>
      </c>
      <c r="W31" s="61">
        <v>0.1385333074</v>
      </c>
      <c r="X31" s="60">
        <v>17.787886443000001</v>
      </c>
      <c r="Y31" s="49">
        <v>634</v>
      </c>
      <c r="Z31" s="64">
        <v>3.601</v>
      </c>
      <c r="AA31" s="64">
        <v>3.7947871199999997E-2</v>
      </c>
      <c r="AB31" s="65">
        <v>17.477237990999999</v>
      </c>
      <c r="AC31" s="62">
        <v>2869</v>
      </c>
      <c r="AD31" s="63">
        <v>40.201951899999997</v>
      </c>
      <c r="AE31" s="64">
        <v>1.5948261722999999</v>
      </c>
      <c r="AF31" s="65">
        <v>15.290462135</v>
      </c>
    </row>
    <row r="32" spans="1:32" x14ac:dyDescent="0.2">
      <c r="A32" s="48" t="s">
        <v>3</v>
      </c>
      <c r="B32" s="49">
        <v>2007</v>
      </c>
      <c r="C32" s="50">
        <v>0.56350014589999997</v>
      </c>
      <c r="D32" s="51">
        <v>2763</v>
      </c>
      <c r="E32" s="53">
        <v>5084.9837133999999</v>
      </c>
      <c r="F32" s="53">
        <v>5082</v>
      </c>
      <c r="G32" s="52">
        <v>41.218414009999996</v>
      </c>
      <c r="H32" s="53">
        <v>31.511804408</v>
      </c>
      <c r="I32" s="54">
        <v>343</v>
      </c>
      <c r="J32" s="56">
        <v>251.09037900999999</v>
      </c>
      <c r="K32" s="55">
        <v>1.2097401932</v>
      </c>
      <c r="L32" s="56">
        <v>18.089128523999999</v>
      </c>
      <c r="M32" s="57">
        <v>344</v>
      </c>
      <c r="N32" s="81">
        <v>214.39534884</v>
      </c>
      <c r="O32" s="58">
        <v>1.9369866115000001</v>
      </c>
      <c r="P32" s="59">
        <v>24.690311478999998</v>
      </c>
      <c r="Q32" s="87">
        <v>345</v>
      </c>
      <c r="R32" s="87">
        <v>789.96231883999997</v>
      </c>
      <c r="S32" s="110">
        <v>5.3313588147999997</v>
      </c>
      <c r="T32" s="109">
        <v>15.587388148</v>
      </c>
      <c r="U32" s="60">
        <v>2763</v>
      </c>
      <c r="V32" s="60">
        <v>130</v>
      </c>
      <c r="W32" s="61">
        <v>-5.9446020000000002E-2</v>
      </c>
      <c r="X32" s="60">
        <v>17.984426122999999</v>
      </c>
      <c r="Y32" s="49">
        <v>635</v>
      </c>
      <c r="Z32" s="64">
        <v>3.5529999999999999</v>
      </c>
      <c r="AA32" s="64">
        <v>1.8049704499999999E-2</v>
      </c>
      <c r="AB32" s="65">
        <v>17.919801182</v>
      </c>
      <c r="AC32" s="62">
        <v>2736</v>
      </c>
      <c r="AD32" s="63">
        <v>37.616959064</v>
      </c>
      <c r="AE32" s="64">
        <v>0.49235711450000003</v>
      </c>
      <c r="AF32" s="65">
        <v>15.541916667000001</v>
      </c>
    </row>
    <row r="33" spans="1:32" x14ac:dyDescent="0.2">
      <c r="A33" s="48" t="s">
        <v>3</v>
      </c>
      <c r="B33" s="49">
        <v>2008</v>
      </c>
      <c r="C33" s="50">
        <v>0.54684702269999996</v>
      </c>
      <c r="D33" s="51">
        <v>2776</v>
      </c>
      <c r="E33" s="53">
        <v>5083.8969741000001</v>
      </c>
      <c r="F33" s="53">
        <v>5261</v>
      </c>
      <c r="G33" s="52">
        <v>20.115932332</v>
      </c>
      <c r="H33" s="53">
        <v>30.425773617000001</v>
      </c>
      <c r="I33" s="54">
        <v>351</v>
      </c>
      <c r="J33" s="56">
        <v>253.54700854999999</v>
      </c>
      <c r="K33" s="55">
        <v>1.0734057088</v>
      </c>
      <c r="L33" s="56">
        <v>17.485113035000001</v>
      </c>
      <c r="M33" s="57">
        <v>352</v>
      </c>
      <c r="N33" s="81">
        <v>221.97443182000001</v>
      </c>
      <c r="O33" s="58">
        <v>1.5321939532</v>
      </c>
      <c r="P33" s="59">
        <v>23.887632059000001</v>
      </c>
      <c r="Q33" s="87">
        <v>354</v>
      </c>
      <c r="R33" s="87">
        <v>814.22316383999998</v>
      </c>
      <c r="S33" s="110">
        <v>4.4430159909000002</v>
      </c>
      <c r="T33" s="109">
        <v>14.744868646</v>
      </c>
      <c r="U33" s="60">
        <v>2776</v>
      </c>
      <c r="V33" s="60">
        <v>127</v>
      </c>
      <c r="W33" s="61">
        <v>-0.95824600500000001</v>
      </c>
      <c r="X33" s="60">
        <v>17.117245053000001</v>
      </c>
      <c r="Y33" s="49">
        <v>629</v>
      </c>
      <c r="Z33" s="64">
        <v>3.476</v>
      </c>
      <c r="AA33" s="64">
        <v>4.28763214E-2</v>
      </c>
      <c r="AB33" s="65">
        <v>17.678858350999999</v>
      </c>
      <c r="AC33" s="62">
        <v>2729</v>
      </c>
      <c r="AD33" s="63">
        <v>33.411322829</v>
      </c>
      <c r="AE33" s="64">
        <v>-0.90893681800000004</v>
      </c>
      <c r="AF33" s="65">
        <v>14.665510607</v>
      </c>
    </row>
    <row r="34" spans="1:32" s="77" customFormat="1" x14ac:dyDescent="0.2">
      <c r="A34" s="67" t="s">
        <v>3</v>
      </c>
      <c r="B34" s="68">
        <v>2009</v>
      </c>
      <c r="C34" s="69">
        <v>0.61882860669999995</v>
      </c>
      <c r="D34" s="51">
        <v>2780</v>
      </c>
      <c r="E34" s="19">
        <v>5200.1021583000002</v>
      </c>
      <c r="F34" s="19">
        <v>5554</v>
      </c>
      <c r="G34" s="17">
        <v>52.810952467</v>
      </c>
      <c r="H34" s="19">
        <v>30.324325171000002</v>
      </c>
      <c r="I34" s="54">
        <v>334</v>
      </c>
      <c r="J34" s="71">
        <v>249.93113772000001</v>
      </c>
      <c r="K34" s="70">
        <v>1.3756362980000001</v>
      </c>
      <c r="L34" s="71">
        <v>17.827707920000002</v>
      </c>
      <c r="M34" s="57">
        <v>337</v>
      </c>
      <c r="N34" s="82">
        <v>218.48367952999999</v>
      </c>
      <c r="O34" s="72">
        <v>1.9696886486</v>
      </c>
      <c r="P34" s="59">
        <v>24.008729729999999</v>
      </c>
      <c r="Q34" s="87">
        <v>338</v>
      </c>
      <c r="R34" s="87">
        <v>800.92603550000001</v>
      </c>
      <c r="S34" s="110">
        <v>5.3557421712000002</v>
      </c>
      <c r="T34" s="109">
        <v>14.764803236000001</v>
      </c>
      <c r="U34" s="73">
        <v>2780</v>
      </c>
      <c r="V34" s="73">
        <v>127</v>
      </c>
      <c r="W34" s="74">
        <v>-0.60345844599999998</v>
      </c>
      <c r="X34" s="73">
        <v>17.368910402000001</v>
      </c>
      <c r="Y34" s="68">
        <v>678</v>
      </c>
      <c r="Z34" s="76">
        <v>3.4009999999999998</v>
      </c>
      <c r="AA34" s="76">
        <v>7.8003880999999997E-3</v>
      </c>
      <c r="AB34" s="65">
        <v>18.157870483</v>
      </c>
      <c r="AC34" s="62">
        <v>2716</v>
      </c>
      <c r="AD34" s="75">
        <v>30.690390279999999</v>
      </c>
      <c r="AE34" s="76">
        <v>-3.557647325</v>
      </c>
      <c r="AF34" s="65">
        <v>14.726109211000001</v>
      </c>
    </row>
    <row r="35" spans="1:32" s="77" customFormat="1" x14ac:dyDescent="0.2">
      <c r="A35" s="67" t="s">
        <v>3</v>
      </c>
      <c r="B35" s="68">
        <v>2010</v>
      </c>
      <c r="C35" s="69">
        <v>0.59961973420000003</v>
      </c>
      <c r="D35" s="51">
        <v>2680</v>
      </c>
      <c r="E35" s="19">
        <v>5308.3190298999998</v>
      </c>
      <c r="F35" s="19">
        <v>5478</v>
      </c>
      <c r="G35" s="17">
        <v>53.120983936000002</v>
      </c>
      <c r="H35" s="19">
        <v>30.552855604000001</v>
      </c>
      <c r="I35" s="54">
        <v>353</v>
      </c>
      <c r="J35" s="71">
        <v>247.01983003000001</v>
      </c>
      <c r="K35" s="70">
        <v>2.0791938962000001</v>
      </c>
      <c r="L35" s="71">
        <v>18.489311769</v>
      </c>
      <c r="M35" s="57">
        <v>355</v>
      </c>
      <c r="N35" s="82">
        <v>217.41126761000001</v>
      </c>
      <c r="O35" s="72">
        <v>1.9113055859999999</v>
      </c>
      <c r="P35" s="59">
        <v>24.403087257999999</v>
      </c>
      <c r="Q35" s="87">
        <v>356</v>
      </c>
      <c r="R35" s="87">
        <v>799.01685393000002</v>
      </c>
      <c r="S35" s="110">
        <v>7.8553483969000002</v>
      </c>
      <c r="T35" s="109">
        <v>14.828917445</v>
      </c>
      <c r="U35" s="73">
        <v>2680</v>
      </c>
      <c r="V35" s="73">
        <v>123</v>
      </c>
      <c r="W35" s="74">
        <v>-1.180918707</v>
      </c>
      <c r="X35" s="73">
        <v>17.880732919</v>
      </c>
      <c r="Y35" s="68">
        <v>679</v>
      </c>
      <c r="Z35" s="76">
        <v>3.1659999999999999</v>
      </c>
      <c r="AA35" s="76">
        <v>-5.3825265999999997E-2</v>
      </c>
      <c r="AB35" s="65">
        <v>18.622833530000001</v>
      </c>
      <c r="AC35" s="62">
        <v>2636</v>
      </c>
      <c r="AD35" s="75">
        <v>27.504059180999999</v>
      </c>
      <c r="AE35" s="76">
        <v>-5.566849468</v>
      </c>
      <c r="AF35" s="65">
        <v>14.670271598999999</v>
      </c>
    </row>
    <row r="36" spans="1:32" x14ac:dyDescent="0.2">
      <c r="A36" s="48" t="s">
        <v>3</v>
      </c>
      <c r="B36" s="49">
        <v>2011</v>
      </c>
      <c r="C36" s="50">
        <v>0.63575530039999995</v>
      </c>
      <c r="D36" s="51">
        <v>2530</v>
      </c>
      <c r="E36" s="53">
        <v>5446.3656125999996</v>
      </c>
      <c r="F36" s="53">
        <v>5462</v>
      </c>
      <c r="G36" s="52">
        <v>58.822740754000002</v>
      </c>
      <c r="H36" s="53">
        <v>28.977198827999999</v>
      </c>
      <c r="I36" s="54">
        <v>359</v>
      </c>
      <c r="J36" s="56">
        <v>254.82172702</v>
      </c>
      <c r="K36" s="55">
        <v>3.1318092177999999</v>
      </c>
      <c r="L36" s="56">
        <v>17.957263312999999</v>
      </c>
      <c r="M36" s="57">
        <v>361</v>
      </c>
      <c r="N36" s="81">
        <v>220.73407202000001</v>
      </c>
      <c r="O36" s="58">
        <v>1.8601439823999999</v>
      </c>
      <c r="P36" s="59">
        <v>23.356563473000001</v>
      </c>
      <c r="Q36" s="87">
        <v>361</v>
      </c>
      <c r="R36" s="87">
        <v>813.88365651000004</v>
      </c>
      <c r="S36" s="110">
        <v>6.3519010442999999</v>
      </c>
      <c r="T36" s="109">
        <v>14.04276554</v>
      </c>
      <c r="U36" s="60">
        <v>2530</v>
      </c>
      <c r="V36" s="60">
        <v>119</v>
      </c>
      <c r="W36" s="61">
        <v>-2.1846350459999999</v>
      </c>
      <c r="X36" s="60">
        <v>16.876976147000001</v>
      </c>
      <c r="Y36" s="49">
        <v>759</v>
      </c>
      <c r="Z36" s="64">
        <v>2.9550000000000001</v>
      </c>
      <c r="AA36" s="64">
        <v>-9.4540508999999995E-2</v>
      </c>
      <c r="AB36" s="65">
        <v>18.209953704</v>
      </c>
      <c r="AC36" s="62">
        <v>2395</v>
      </c>
      <c r="AD36" s="63">
        <v>24.893152400999998</v>
      </c>
      <c r="AE36" s="64">
        <v>-7.822506465</v>
      </c>
      <c r="AF36" s="65">
        <v>13.301479959</v>
      </c>
    </row>
    <row r="37" spans="1:32" x14ac:dyDescent="0.2">
      <c r="A37" s="48" t="s">
        <v>3</v>
      </c>
      <c r="B37" s="49">
        <v>2012</v>
      </c>
      <c r="C37" s="50">
        <v>0.67019082789999995</v>
      </c>
      <c r="D37" s="51">
        <v>1846</v>
      </c>
      <c r="E37" s="53">
        <v>5669.2074756000002</v>
      </c>
      <c r="F37" s="53">
        <v>5296</v>
      </c>
      <c r="G37" s="52">
        <v>59.912894637000001</v>
      </c>
      <c r="H37" s="53">
        <v>26.566760196000001</v>
      </c>
      <c r="I37" s="54">
        <v>237</v>
      </c>
      <c r="J37" s="56">
        <v>253.91139240999999</v>
      </c>
      <c r="K37" s="55">
        <v>2.9326642680999999</v>
      </c>
      <c r="L37" s="56">
        <v>17.151472826999999</v>
      </c>
      <c r="M37" s="57">
        <v>239</v>
      </c>
      <c r="N37" s="81">
        <v>214.26359833000001</v>
      </c>
      <c r="O37" s="58">
        <v>1.6071575265</v>
      </c>
      <c r="P37" s="59">
        <v>21.963967095000001</v>
      </c>
      <c r="Q37" s="87">
        <v>239</v>
      </c>
      <c r="R37" s="87">
        <v>795.00418409999997</v>
      </c>
      <c r="S37" s="110">
        <v>2.9696674727999999</v>
      </c>
      <c r="T37" s="109">
        <v>12.872133011000001</v>
      </c>
      <c r="U37" s="60">
        <v>1846</v>
      </c>
      <c r="V37" s="60">
        <v>113</v>
      </c>
      <c r="W37" s="61">
        <v>-2.7768104880000002</v>
      </c>
      <c r="X37" s="60">
        <v>15.829437713000001</v>
      </c>
      <c r="Y37" s="49">
        <v>533</v>
      </c>
      <c r="Z37" s="64">
        <v>3.0939999999999999</v>
      </c>
      <c r="AA37" s="64">
        <v>-0.109150713</v>
      </c>
      <c r="AB37" s="65">
        <v>16.828900138000002</v>
      </c>
      <c r="AC37" s="62">
        <v>1241</v>
      </c>
      <c r="AD37" s="63">
        <v>24.132232071000001</v>
      </c>
      <c r="AE37" s="64">
        <v>-9.1152956710000002</v>
      </c>
      <c r="AF37" s="65">
        <v>12.386792778</v>
      </c>
    </row>
    <row r="38" spans="1:32" x14ac:dyDescent="0.2">
      <c r="A38" s="48" t="s">
        <v>3</v>
      </c>
      <c r="B38" s="49">
        <v>2013</v>
      </c>
      <c r="C38" s="50">
        <v>0.75690432149999998</v>
      </c>
      <c r="D38" s="51">
        <v>747</v>
      </c>
      <c r="E38" s="53">
        <v>6211.8353414000003</v>
      </c>
      <c r="F38" s="53">
        <v>4744</v>
      </c>
      <c r="G38" s="52">
        <v>63.198705734000001</v>
      </c>
      <c r="H38" s="53">
        <v>22.977744730000001</v>
      </c>
      <c r="I38" s="54">
        <v>88</v>
      </c>
      <c r="J38" s="56">
        <v>270.95454545000001</v>
      </c>
      <c r="K38" s="55">
        <v>2.5491151489999999</v>
      </c>
      <c r="L38" s="56">
        <v>15.192526515999999</v>
      </c>
      <c r="M38" s="57">
        <v>88</v>
      </c>
      <c r="N38" s="81">
        <v>223.625</v>
      </c>
      <c r="O38" s="58">
        <v>1.6414338468</v>
      </c>
      <c r="P38" s="59">
        <v>19.134783077000002</v>
      </c>
      <c r="Q38" s="87">
        <v>88</v>
      </c>
      <c r="R38" s="87">
        <v>844.96590908999997</v>
      </c>
      <c r="S38" s="110">
        <v>2.0820782964000002</v>
      </c>
      <c r="T38" s="109">
        <v>10.741357817000001</v>
      </c>
      <c r="U38" s="60">
        <v>747</v>
      </c>
      <c r="V38" s="60">
        <v>103</v>
      </c>
      <c r="W38" s="61">
        <v>-2.9927980989999998</v>
      </c>
      <c r="X38" s="60">
        <v>13.495372545</v>
      </c>
      <c r="Y38" s="49">
        <v>196</v>
      </c>
      <c r="Z38" s="64">
        <v>2.9049999999999998</v>
      </c>
      <c r="AA38" s="64">
        <v>-0.11803928299999999</v>
      </c>
      <c r="AB38" s="65">
        <v>13.987503069000001</v>
      </c>
      <c r="AC38" s="62">
        <v>79</v>
      </c>
      <c r="AD38" s="63">
        <v>23.512658227999999</v>
      </c>
      <c r="AE38" s="64">
        <v>-8.629038048</v>
      </c>
      <c r="AF38" s="65">
        <v>10.929380718000001</v>
      </c>
    </row>
    <row r="39" spans="1:32" x14ac:dyDescent="0.2">
      <c r="A39" s="48" t="s">
        <v>3</v>
      </c>
      <c r="B39" s="49">
        <v>2014</v>
      </c>
      <c r="C39" s="50">
        <v>0.74258130079999995</v>
      </c>
      <c r="F39" s="53">
        <v>4130</v>
      </c>
      <c r="G39" s="52">
        <v>102.85669976</v>
      </c>
      <c r="H39" s="53">
        <v>19.986520581000001</v>
      </c>
      <c r="S39" s="110"/>
      <c r="Y39" s="49"/>
      <c r="Z39" s="64"/>
      <c r="AA39" s="64"/>
      <c r="AB39" s="65"/>
    </row>
    <row r="40" spans="1:32" x14ac:dyDescent="0.2">
      <c r="A40" s="48" t="s">
        <v>3</v>
      </c>
      <c r="B40" s="49">
        <v>2015</v>
      </c>
      <c r="C40" s="50">
        <v>0.90734343839999998</v>
      </c>
      <c r="F40" s="53">
        <v>2202</v>
      </c>
      <c r="G40" s="52">
        <v>111.14446411999999</v>
      </c>
      <c r="H40" s="53">
        <v>17.289373297000001</v>
      </c>
      <c r="S40" s="110"/>
      <c r="Y40" s="49"/>
      <c r="Z40" s="64"/>
      <c r="AA40" s="64"/>
      <c r="AB40" s="65"/>
    </row>
    <row r="41" spans="1:32" x14ac:dyDescent="0.2">
      <c r="A41" s="48" t="s">
        <v>3</v>
      </c>
      <c r="B41" s="49">
        <v>2016</v>
      </c>
      <c r="C41" s="50">
        <v>1.2737356322</v>
      </c>
      <c r="F41" s="53">
        <v>167</v>
      </c>
      <c r="G41" s="52">
        <v>155.9888024</v>
      </c>
      <c r="H41" s="53">
        <v>16.174251497</v>
      </c>
      <c r="S41" s="110"/>
      <c r="Y41" s="49"/>
      <c r="Z41" s="64"/>
      <c r="AA41" s="64"/>
      <c r="AB41" s="65"/>
    </row>
    <row r="42" spans="1:32" x14ac:dyDescent="0.2">
      <c r="A42" s="48" t="s">
        <v>37</v>
      </c>
      <c r="B42" s="49">
        <v>1987</v>
      </c>
      <c r="C42" s="50">
        <v>0</v>
      </c>
      <c r="D42" s="51">
        <v>108</v>
      </c>
      <c r="E42" s="53">
        <v>3931.3518518999999</v>
      </c>
      <c r="F42" s="53">
        <v>119</v>
      </c>
      <c r="G42" s="52">
        <v>-90.811344539999993</v>
      </c>
      <c r="H42" s="53">
        <v>28.979907563000001</v>
      </c>
      <c r="S42" s="110"/>
      <c r="U42" s="60">
        <v>108</v>
      </c>
      <c r="V42" s="60">
        <v>123</v>
      </c>
      <c r="W42" s="61">
        <v>1.3726302521</v>
      </c>
      <c r="X42" s="60">
        <v>10.435226890999999</v>
      </c>
      <c r="Y42" s="49"/>
      <c r="Z42" s="64"/>
      <c r="AA42" s="64"/>
      <c r="AB42" s="65"/>
      <c r="AC42" s="62">
        <v>105</v>
      </c>
      <c r="AD42" s="63">
        <v>39.729523810000003</v>
      </c>
      <c r="AE42" s="64">
        <v>0.20934482760000001</v>
      </c>
      <c r="AF42" s="65">
        <v>7.1586034483000001</v>
      </c>
    </row>
    <row r="43" spans="1:32" x14ac:dyDescent="0.2">
      <c r="A43" s="48" t="s">
        <v>37</v>
      </c>
      <c r="B43" s="49">
        <v>1988</v>
      </c>
      <c r="C43" s="50">
        <v>0</v>
      </c>
      <c r="D43" s="51">
        <v>101</v>
      </c>
      <c r="E43" s="53">
        <v>4203.6237623999996</v>
      </c>
      <c r="F43" s="53">
        <v>131</v>
      </c>
      <c r="G43" s="52">
        <v>-17.254198469999999</v>
      </c>
      <c r="H43" s="53">
        <v>27.054916031000001</v>
      </c>
      <c r="S43" s="110"/>
      <c r="U43" s="60">
        <v>101</v>
      </c>
      <c r="V43" s="60">
        <v>112</v>
      </c>
      <c r="W43" s="61">
        <v>0.65402290080000003</v>
      </c>
      <c r="X43" s="60">
        <v>10.37859542</v>
      </c>
      <c r="Y43" s="49"/>
      <c r="Z43" s="64"/>
      <c r="AA43" s="64"/>
      <c r="AB43" s="65"/>
      <c r="AC43" s="62">
        <v>100</v>
      </c>
      <c r="AD43" s="63">
        <v>38.667999999999999</v>
      </c>
      <c r="AE43" s="64">
        <v>0.1800775194</v>
      </c>
      <c r="AF43" s="65">
        <v>7.1976589146999999</v>
      </c>
    </row>
    <row r="44" spans="1:32" x14ac:dyDescent="0.2">
      <c r="A44" s="48" t="s">
        <v>37</v>
      </c>
      <c r="B44" s="49">
        <v>1989</v>
      </c>
      <c r="C44" s="50">
        <v>2.7450980000000001E-3</v>
      </c>
      <c r="D44" s="51">
        <v>217</v>
      </c>
      <c r="E44" s="53">
        <v>4183.1198156999999</v>
      </c>
      <c r="F44" s="53">
        <v>262</v>
      </c>
      <c r="G44" s="52">
        <v>-17.46530534</v>
      </c>
      <c r="H44" s="53">
        <v>28.327515266999999</v>
      </c>
      <c r="S44" s="110"/>
      <c r="U44" s="60">
        <v>217</v>
      </c>
      <c r="V44" s="60">
        <v>123</v>
      </c>
      <c r="W44" s="61">
        <v>0.82358778629999996</v>
      </c>
      <c r="X44" s="60">
        <v>10.942431298000001</v>
      </c>
      <c r="Y44" s="49"/>
      <c r="Z44" s="64"/>
      <c r="AA44" s="64"/>
      <c r="AB44" s="65"/>
      <c r="AC44" s="62">
        <v>213</v>
      </c>
      <c r="AD44" s="63">
        <v>41.744600939000001</v>
      </c>
      <c r="AE44" s="64">
        <v>0.1035551181</v>
      </c>
      <c r="AF44" s="65">
        <v>7.8138566929</v>
      </c>
    </row>
    <row r="45" spans="1:32" x14ac:dyDescent="0.2">
      <c r="A45" s="48" t="s">
        <v>37</v>
      </c>
      <c r="B45" s="49">
        <v>1990</v>
      </c>
      <c r="C45" s="50">
        <v>7.0921787700000002E-2</v>
      </c>
      <c r="D45" s="51">
        <v>193</v>
      </c>
      <c r="E45" s="53">
        <v>4220.7720207000002</v>
      </c>
      <c r="F45" s="53">
        <v>257</v>
      </c>
      <c r="G45" s="52">
        <v>-33.77451362</v>
      </c>
      <c r="H45" s="53">
        <v>27.208875486</v>
      </c>
      <c r="S45" s="110"/>
      <c r="U45" s="60">
        <v>193</v>
      </c>
      <c r="V45" s="60">
        <v>116</v>
      </c>
      <c r="W45" s="61">
        <v>1.1860933852</v>
      </c>
      <c r="X45" s="60">
        <v>11.587373541</v>
      </c>
      <c r="Y45" s="49"/>
      <c r="Z45" s="64"/>
      <c r="AA45" s="64"/>
      <c r="AB45" s="65"/>
      <c r="AC45" s="62">
        <v>187</v>
      </c>
      <c r="AD45" s="63">
        <v>42.885026738000001</v>
      </c>
      <c r="AE45" s="64">
        <v>0.33798780490000002</v>
      </c>
      <c r="AF45" s="65">
        <v>8.6058288617999992</v>
      </c>
    </row>
    <row r="46" spans="1:32" x14ac:dyDescent="0.2">
      <c r="A46" s="48" t="s">
        <v>37</v>
      </c>
      <c r="B46" s="49">
        <v>1991</v>
      </c>
      <c r="C46" s="50">
        <v>2.4754653099999999E-2</v>
      </c>
      <c r="D46" s="51">
        <v>307</v>
      </c>
      <c r="E46" s="53">
        <v>4101.6514657999996</v>
      </c>
      <c r="F46" s="53">
        <v>424</v>
      </c>
      <c r="G46" s="52">
        <v>0.52636792450000003</v>
      </c>
      <c r="H46" s="53">
        <v>28.224535376999999</v>
      </c>
      <c r="S46" s="110"/>
      <c r="U46" s="60">
        <v>307</v>
      </c>
      <c r="V46" s="60">
        <v>119</v>
      </c>
      <c r="W46" s="61">
        <v>0.94035849059999999</v>
      </c>
      <c r="X46" s="60">
        <v>12.238724057000001</v>
      </c>
      <c r="Y46" s="49"/>
      <c r="Z46" s="64"/>
      <c r="AA46" s="64"/>
      <c r="AB46" s="65"/>
      <c r="AC46" s="62">
        <v>303</v>
      </c>
      <c r="AD46" s="63">
        <v>44.714851484999997</v>
      </c>
      <c r="AE46" s="64">
        <v>0.4671377672</v>
      </c>
      <c r="AF46" s="65">
        <v>8.9021396675000002</v>
      </c>
    </row>
    <row r="47" spans="1:32" x14ac:dyDescent="0.2">
      <c r="A47" s="48" t="s">
        <v>37</v>
      </c>
      <c r="B47" s="49">
        <v>1992</v>
      </c>
      <c r="C47" s="50">
        <v>3.8065433900000001E-2</v>
      </c>
      <c r="D47" s="51">
        <v>329</v>
      </c>
      <c r="E47" s="53">
        <v>4332.8784194999998</v>
      </c>
      <c r="F47" s="53">
        <v>439</v>
      </c>
      <c r="G47" s="52">
        <v>-14.36539863</v>
      </c>
      <c r="H47" s="53">
        <v>29.220045557999999</v>
      </c>
      <c r="S47" s="110"/>
      <c r="U47" s="60">
        <v>329</v>
      </c>
      <c r="V47" s="60">
        <v>124</v>
      </c>
      <c r="W47" s="61">
        <v>0.93875114159999995</v>
      </c>
      <c r="X47" s="60">
        <v>12.252687215</v>
      </c>
      <c r="Y47" s="49"/>
      <c r="Z47" s="64"/>
      <c r="AA47" s="64"/>
      <c r="AB47" s="65"/>
      <c r="AC47" s="62">
        <v>326</v>
      </c>
      <c r="AD47" s="63">
        <v>41.891411042999998</v>
      </c>
      <c r="AE47" s="64">
        <v>0.59106511630000003</v>
      </c>
      <c r="AF47" s="65">
        <v>9.0450618605000006</v>
      </c>
    </row>
    <row r="48" spans="1:32" x14ac:dyDescent="0.2">
      <c r="A48" s="48" t="s">
        <v>37</v>
      </c>
      <c r="B48" s="49">
        <v>1993</v>
      </c>
      <c r="C48" s="50">
        <v>7.1476683900000004E-2</v>
      </c>
      <c r="D48" s="51">
        <v>366</v>
      </c>
      <c r="E48" s="53">
        <v>4476.8387978000001</v>
      </c>
      <c r="F48" s="53">
        <v>492</v>
      </c>
      <c r="G48" s="52">
        <v>23.792764227999999</v>
      </c>
      <c r="H48" s="53">
        <v>30.542410569000001</v>
      </c>
      <c r="S48" s="110"/>
      <c r="U48" s="60">
        <v>366</v>
      </c>
      <c r="V48" s="60">
        <v>120</v>
      </c>
      <c r="W48" s="61">
        <v>0.88586761709999995</v>
      </c>
      <c r="X48" s="60">
        <v>13.708560081</v>
      </c>
      <c r="Y48" s="49"/>
      <c r="Z48" s="64"/>
      <c r="AA48" s="64"/>
      <c r="AB48" s="65"/>
      <c r="AC48" s="62">
        <v>361</v>
      </c>
      <c r="AD48" s="63">
        <v>44.849861496000003</v>
      </c>
      <c r="AE48" s="64">
        <v>0.65078008300000001</v>
      </c>
      <c r="AF48" s="65">
        <v>9.9780209543999998</v>
      </c>
    </row>
    <row r="49" spans="1:32" x14ac:dyDescent="0.2">
      <c r="A49" s="48" t="s">
        <v>37</v>
      </c>
      <c r="B49" s="49">
        <v>1994</v>
      </c>
      <c r="C49" s="50">
        <v>1.60458453E-2</v>
      </c>
      <c r="D49" s="51">
        <v>490</v>
      </c>
      <c r="E49" s="53">
        <v>4466.9387754999998</v>
      </c>
      <c r="F49" s="53">
        <v>671</v>
      </c>
      <c r="G49" s="52">
        <v>35.534903129999996</v>
      </c>
      <c r="H49" s="53">
        <v>29.284156483</v>
      </c>
      <c r="S49" s="110"/>
      <c r="U49" s="60">
        <v>490</v>
      </c>
      <c r="V49" s="60">
        <v>126</v>
      </c>
      <c r="W49" s="61">
        <v>1.3710432190999999</v>
      </c>
      <c r="X49" s="60">
        <v>12.726658717999999</v>
      </c>
      <c r="Y49" s="49"/>
      <c r="Z49" s="64"/>
      <c r="AA49" s="64"/>
      <c r="AB49" s="65"/>
      <c r="AC49" s="62">
        <v>488</v>
      </c>
      <c r="AD49" s="63">
        <v>41.493237704999999</v>
      </c>
      <c r="AE49" s="64">
        <v>0.49734238310000001</v>
      </c>
      <c r="AF49" s="65">
        <v>9.5862446456000008</v>
      </c>
    </row>
    <row r="50" spans="1:32" x14ac:dyDescent="0.2">
      <c r="A50" s="48" t="s">
        <v>37</v>
      </c>
      <c r="B50" s="49">
        <v>1995</v>
      </c>
      <c r="C50" s="50">
        <v>1.8931564200000001E-2</v>
      </c>
      <c r="D50" s="51">
        <v>704</v>
      </c>
      <c r="E50" s="53">
        <v>4652.7017045000002</v>
      </c>
      <c r="F50" s="53">
        <v>939</v>
      </c>
      <c r="G50" s="52">
        <v>33.492651756999997</v>
      </c>
      <c r="H50" s="53">
        <v>29.54714164</v>
      </c>
      <c r="S50" s="110"/>
      <c r="U50" s="60">
        <v>704</v>
      </c>
      <c r="V50" s="60">
        <v>125</v>
      </c>
      <c r="W50" s="61">
        <v>1.403</v>
      </c>
      <c r="X50" s="60">
        <v>12.992593184</v>
      </c>
      <c r="Y50" s="49"/>
      <c r="Z50" s="64"/>
      <c r="AA50" s="64"/>
      <c r="AB50" s="65"/>
      <c r="AC50" s="62">
        <v>692</v>
      </c>
      <c r="AD50" s="63">
        <v>41.111127168000003</v>
      </c>
      <c r="AE50" s="64">
        <v>0.58611713669999999</v>
      </c>
      <c r="AF50" s="65">
        <v>10.191666377000001</v>
      </c>
    </row>
    <row r="51" spans="1:32" x14ac:dyDescent="0.2">
      <c r="A51" s="48" t="s">
        <v>37</v>
      </c>
      <c r="B51" s="49">
        <v>1996</v>
      </c>
      <c r="C51" s="50">
        <v>3.7260914800000003E-2</v>
      </c>
      <c r="D51" s="51">
        <v>912</v>
      </c>
      <c r="E51" s="53">
        <v>4502.5756578999999</v>
      </c>
      <c r="F51" s="53">
        <v>1220</v>
      </c>
      <c r="G51" s="52">
        <v>35.011163934000002</v>
      </c>
      <c r="H51" s="53">
        <v>28.644096721</v>
      </c>
      <c r="S51" s="110"/>
      <c r="U51" s="60">
        <v>912</v>
      </c>
      <c r="V51" s="60">
        <v>126</v>
      </c>
      <c r="W51" s="61">
        <v>1.4212733989999999</v>
      </c>
      <c r="X51" s="60">
        <v>12.506804598</v>
      </c>
      <c r="Y51" s="49"/>
      <c r="Z51" s="64"/>
      <c r="AA51" s="64"/>
      <c r="AB51" s="65"/>
      <c r="AC51" s="62">
        <v>899</v>
      </c>
      <c r="AD51" s="63">
        <v>38.863070078</v>
      </c>
      <c r="AE51" s="64">
        <v>0.55521838109999999</v>
      </c>
      <c r="AF51" s="65">
        <v>9.6350193086000004</v>
      </c>
    </row>
    <row r="52" spans="1:32" x14ac:dyDescent="0.2">
      <c r="A52" s="48" t="s">
        <v>37</v>
      </c>
      <c r="B52" s="49">
        <v>1997</v>
      </c>
      <c r="C52" s="50">
        <v>1.9396668200000002E-2</v>
      </c>
      <c r="D52" s="51">
        <v>1003</v>
      </c>
      <c r="E52" s="53">
        <v>4640.1615155</v>
      </c>
      <c r="F52" s="53">
        <v>1383</v>
      </c>
      <c r="G52" s="52">
        <v>61.917187274</v>
      </c>
      <c r="H52" s="53">
        <v>29.501616051999999</v>
      </c>
      <c r="S52" s="110"/>
      <c r="U52" s="60">
        <v>1003</v>
      </c>
      <c r="V52" s="60">
        <v>128</v>
      </c>
      <c r="W52" s="61">
        <v>0.74769202899999998</v>
      </c>
      <c r="X52" s="60">
        <v>13.643884783000001</v>
      </c>
      <c r="Y52" s="49">
        <v>81</v>
      </c>
      <c r="Z52" s="64">
        <v>4.0730000000000004</v>
      </c>
      <c r="AA52" s="64">
        <v>-4.4752619999999998E-3</v>
      </c>
      <c r="AB52" s="65">
        <v>7.9725637181</v>
      </c>
      <c r="AC52" s="62">
        <v>988</v>
      </c>
      <c r="AD52" s="63">
        <v>39.759210525999997</v>
      </c>
      <c r="AE52" s="64">
        <v>0.73931365309999997</v>
      </c>
      <c r="AF52" s="65">
        <v>10.522000737999999</v>
      </c>
    </row>
    <row r="53" spans="1:32" x14ac:dyDescent="0.2">
      <c r="A53" s="48" t="s">
        <v>37</v>
      </c>
      <c r="B53" s="49">
        <v>1998</v>
      </c>
      <c r="C53" s="50">
        <v>3.0527102800000001E-2</v>
      </c>
      <c r="D53" s="51">
        <v>1192</v>
      </c>
      <c r="E53" s="53">
        <v>4578.4572147999997</v>
      </c>
      <c r="F53" s="53">
        <v>1654</v>
      </c>
      <c r="G53" s="52">
        <v>54.102424425999999</v>
      </c>
      <c r="H53" s="53">
        <v>28.775654171999999</v>
      </c>
      <c r="S53" s="110"/>
      <c r="U53" s="60">
        <v>1192</v>
      </c>
      <c r="V53" s="60">
        <v>130</v>
      </c>
      <c r="W53" s="61">
        <v>1.0148734867</v>
      </c>
      <c r="X53" s="60">
        <v>13.198230629999999</v>
      </c>
      <c r="Y53" s="49">
        <v>98</v>
      </c>
      <c r="Z53" s="64">
        <v>3.92</v>
      </c>
      <c r="AA53" s="64">
        <v>3.5230179000000001E-3</v>
      </c>
      <c r="AB53" s="65">
        <v>9.2189258312</v>
      </c>
      <c r="AC53" s="62">
        <v>1185</v>
      </c>
      <c r="AD53" s="63">
        <v>36.075021096999997</v>
      </c>
      <c r="AE53" s="64">
        <v>0.4967376543</v>
      </c>
      <c r="AF53" s="65">
        <v>10.544844259</v>
      </c>
    </row>
    <row r="54" spans="1:32" x14ac:dyDescent="0.2">
      <c r="A54" s="26" t="s">
        <v>37</v>
      </c>
      <c r="B54" s="49">
        <v>1999</v>
      </c>
      <c r="C54" s="50">
        <v>1.52884049E-2</v>
      </c>
      <c r="D54" s="51">
        <v>1393</v>
      </c>
      <c r="E54" s="53">
        <v>4687.9648241000004</v>
      </c>
      <c r="F54" s="53">
        <v>2006</v>
      </c>
      <c r="G54" s="52">
        <v>54.797063809000001</v>
      </c>
      <c r="H54" s="53">
        <v>27.833635593</v>
      </c>
      <c r="S54" s="110"/>
      <c r="U54" s="60">
        <v>1393</v>
      </c>
      <c r="V54" s="60">
        <v>130</v>
      </c>
      <c r="W54" s="61">
        <v>0.9484987506</v>
      </c>
      <c r="X54" s="60">
        <v>12.825263368</v>
      </c>
      <c r="Y54" s="49">
        <v>128</v>
      </c>
      <c r="Z54" s="64">
        <v>3.7949999999999999</v>
      </c>
      <c r="AA54" s="64">
        <v>1.1538140000000001E-2</v>
      </c>
      <c r="AB54" s="65">
        <v>9.5230929989999993</v>
      </c>
      <c r="AC54" s="62">
        <v>1366</v>
      </c>
      <c r="AD54" s="63">
        <v>38.719692533</v>
      </c>
      <c r="AE54" s="64">
        <v>0.49032718889999999</v>
      </c>
      <c r="AF54" s="65">
        <v>10.317067229999999</v>
      </c>
    </row>
    <row r="55" spans="1:32" x14ac:dyDescent="0.2">
      <c r="A55" s="26" t="s">
        <v>37</v>
      </c>
      <c r="B55" s="49">
        <v>2000</v>
      </c>
      <c r="C55" s="50">
        <v>3.0276214799999999E-2</v>
      </c>
      <c r="D55" s="51">
        <v>1436</v>
      </c>
      <c r="E55" s="53">
        <v>4793.4032033000003</v>
      </c>
      <c r="F55" s="53">
        <v>2200</v>
      </c>
      <c r="G55" s="52">
        <v>79.621663635999994</v>
      </c>
      <c r="H55" s="53">
        <v>27.822631818000001</v>
      </c>
      <c r="S55" s="110"/>
      <c r="U55" s="60">
        <v>1436</v>
      </c>
      <c r="V55" s="60">
        <v>126</v>
      </c>
      <c r="W55" s="61">
        <v>1.0459881711000001</v>
      </c>
      <c r="X55" s="60">
        <v>13.198246133</v>
      </c>
      <c r="Y55" s="49">
        <v>154</v>
      </c>
      <c r="Z55" s="64">
        <v>3.6179999999999999</v>
      </c>
      <c r="AA55" s="64">
        <v>4.11012324E-2</v>
      </c>
      <c r="AB55" s="65">
        <v>10.286355634</v>
      </c>
      <c r="AC55" s="62">
        <v>1406</v>
      </c>
      <c r="AD55" s="63">
        <v>41.163726885000003</v>
      </c>
      <c r="AE55" s="64">
        <v>0.49764033460000001</v>
      </c>
      <c r="AF55" s="65">
        <v>10.641102649</v>
      </c>
    </row>
    <row r="56" spans="1:32" x14ac:dyDescent="0.2">
      <c r="A56" s="26" t="s">
        <v>37</v>
      </c>
      <c r="B56" s="49">
        <v>2001</v>
      </c>
      <c r="C56" s="50">
        <v>2.4505518300000001E-2</v>
      </c>
      <c r="D56" s="51">
        <v>1712</v>
      </c>
      <c r="E56" s="53">
        <v>4800.9024533000002</v>
      </c>
      <c r="F56" s="78">
        <v>2627</v>
      </c>
      <c r="G56" s="52">
        <v>73.490072326000003</v>
      </c>
      <c r="H56" s="53">
        <v>27.804105063000002</v>
      </c>
      <c r="I56" s="54">
        <v>68</v>
      </c>
      <c r="J56" s="56">
        <v>205.35294117999999</v>
      </c>
      <c r="K56" s="55">
        <v>0.6553992381</v>
      </c>
      <c r="L56" s="56">
        <v>11.858595428999999</v>
      </c>
      <c r="M56" s="57">
        <v>67</v>
      </c>
      <c r="N56" s="81">
        <v>176.89552239</v>
      </c>
      <c r="O56" s="58">
        <v>1.6706968773999999</v>
      </c>
      <c r="P56" s="59">
        <v>20.821872809999999</v>
      </c>
      <c r="Q56" s="87">
        <v>68</v>
      </c>
      <c r="R56" s="87">
        <v>655.89705881999998</v>
      </c>
      <c r="S56" s="110">
        <v>8.4616042216</v>
      </c>
      <c r="T56" s="109">
        <v>10.978974493999999</v>
      </c>
      <c r="U56" s="60">
        <v>1712</v>
      </c>
      <c r="V56" s="60">
        <v>129</v>
      </c>
      <c r="W56" s="61">
        <v>1.1464361905</v>
      </c>
      <c r="X56" s="60">
        <v>13.261828952</v>
      </c>
      <c r="Y56" s="49">
        <v>175</v>
      </c>
      <c r="Z56" s="64">
        <v>3.4790000000000001</v>
      </c>
      <c r="AA56" s="64">
        <v>3.2245468300000003E-2</v>
      </c>
      <c r="AB56" s="65">
        <v>10.960800603999999</v>
      </c>
      <c r="AC56" s="62">
        <v>1684</v>
      </c>
      <c r="AD56" s="63">
        <v>42.101425178</v>
      </c>
      <c r="AE56" s="64">
        <v>0.53772338770000006</v>
      </c>
      <c r="AF56" s="65">
        <v>10.745282284</v>
      </c>
    </row>
    <row r="57" spans="1:32" x14ac:dyDescent="0.2">
      <c r="A57" s="26" t="s">
        <v>37</v>
      </c>
      <c r="B57" s="49">
        <v>2002</v>
      </c>
      <c r="C57" s="50">
        <v>3.90429448E-2</v>
      </c>
      <c r="D57" s="51">
        <v>1869</v>
      </c>
      <c r="E57" s="53">
        <v>4871.9320491999997</v>
      </c>
      <c r="F57" s="78">
        <v>2901</v>
      </c>
      <c r="G57" s="52">
        <v>91.195573940000003</v>
      </c>
      <c r="H57" s="53">
        <v>27.625791796000001</v>
      </c>
      <c r="I57" s="54">
        <v>87</v>
      </c>
      <c r="J57" s="56">
        <v>205.11494253000001</v>
      </c>
      <c r="K57" s="55">
        <v>0.81638798759999998</v>
      </c>
      <c r="L57" s="56">
        <v>11.921534000999999</v>
      </c>
      <c r="M57" s="57">
        <v>88</v>
      </c>
      <c r="N57" s="81">
        <v>179.51136364000001</v>
      </c>
      <c r="O57" s="58">
        <v>1.7676798896000001</v>
      </c>
      <c r="P57" s="59">
        <v>20.782737495999999</v>
      </c>
      <c r="Q57" s="87">
        <v>88</v>
      </c>
      <c r="R57" s="87">
        <v>674.59090908999997</v>
      </c>
      <c r="S57" s="110">
        <v>7.3775127413000003</v>
      </c>
      <c r="T57" s="109">
        <v>10.840976061999999</v>
      </c>
      <c r="U57" s="60">
        <v>1869</v>
      </c>
      <c r="V57" s="60">
        <v>134</v>
      </c>
      <c r="W57" s="61">
        <v>1.6806734553</v>
      </c>
      <c r="X57" s="60">
        <v>13.329483259</v>
      </c>
      <c r="Y57" s="49">
        <v>213</v>
      </c>
      <c r="Z57" s="64">
        <v>3.73</v>
      </c>
      <c r="AA57" s="64">
        <v>1.9725687499999998E-2</v>
      </c>
      <c r="AB57" s="65">
        <v>11.222065728</v>
      </c>
      <c r="AC57" s="62">
        <v>1841</v>
      </c>
      <c r="AD57" s="63">
        <v>40.696740902000002</v>
      </c>
      <c r="AE57" s="64">
        <v>0.4918992982</v>
      </c>
      <c r="AF57" s="65">
        <v>11.088067648999999</v>
      </c>
    </row>
    <row r="58" spans="1:32" x14ac:dyDescent="0.2">
      <c r="A58" s="26" t="s">
        <v>37</v>
      </c>
      <c r="B58" s="49">
        <v>2003</v>
      </c>
      <c r="C58" s="50">
        <v>5.2301675999999998E-2</v>
      </c>
      <c r="D58" s="51">
        <v>1999</v>
      </c>
      <c r="E58" s="53">
        <v>4824.0475237999999</v>
      </c>
      <c r="F58" s="78">
        <v>3050</v>
      </c>
      <c r="G58" s="52">
        <v>69.073111475000005</v>
      </c>
      <c r="H58" s="53">
        <v>27.570825245999998</v>
      </c>
      <c r="I58" s="54">
        <v>98</v>
      </c>
      <c r="J58" s="56">
        <v>189.08163264999999</v>
      </c>
      <c r="K58" s="55">
        <v>0.63315397240000004</v>
      </c>
      <c r="L58" s="56">
        <v>11.915742613000001</v>
      </c>
      <c r="M58" s="57">
        <v>98</v>
      </c>
      <c r="N58" s="81">
        <v>165.74489796</v>
      </c>
      <c r="O58" s="58">
        <v>1.4311977049</v>
      </c>
      <c r="P58" s="59">
        <v>20.768873115000002</v>
      </c>
      <c r="Q58" s="87">
        <v>98</v>
      </c>
      <c r="R58" s="87">
        <v>619.48979592000001</v>
      </c>
      <c r="S58" s="110">
        <v>7.1915400748999998</v>
      </c>
      <c r="T58" s="109">
        <v>11.025503370999999</v>
      </c>
      <c r="U58" s="60">
        <v>1999</v>
      </c>
      <c r="V58" s="60">
        <v>131</v>
      </c>
      <c r="W58" s="61">
        <v>1.4490469159999999</v>
      </c>
      <c r="X58" s="60">
        <v>13.284744422999999</v>
      </c>
      <c r="Y58" s="49">
        <v>231</v>
      </c>
      <c r="Z58" s="64">
        <v>3.5339999999999998</v>
      </c>
      <c r="AA58" s="64">
        <v>1.9795003200000001E-2</v>
      </c>
      <c r="AB58" s="65">
        <v>11.791543881999999</v>
      </c>
      <c r="AC58" s="62">
        <v>1979</v>
      </c>
      <c r="AD58" s="63">
        <v>40.845376453</v>
      </c>
      <c r="AE58" s="64">
        <v>0.29120348060000001</v>
      </c>
      <c r="AF58" s="65">
        <v>10.883529920000001</v>
      </c>
    </row>
    <row r="59" spans="1:32" x14ac:dyDescent="0.2">
      <c r="A59" s="26" t="s">
        <v>37</v>
      </c>
      <c r="B59" s="49">
        <v>2004</v>
      </c>
      <c r="C59" s="50">
        <v>6.0233240700000003E-2</v>
      </c>
      <c r="D59" s="51">
        <v>2397</v>
      </c>
      <c r="E59" s="53">
        <v>4912.4580726000004</v>
      </c>
      <c r="F59" s="78">
        <v>3709</v>
      </c>
      <c r="G59" s="52">
        <v>70.790409814</v>
      </c>
      <c r="H59" s="53">
        <v>27.024575087999999</v>
      </c>
      <c r="I59" s="54">
        <v>107</v>
      </c>
      <c r="J59" s="56">
        <v>207.08411215000001</v>
      </c>
      <c r="K59" s="55">
        <v>0.98253120780000003</v>
      </c>
      <c r="L59" s="56">
        <v>11.633108349</v>
      </c>
      <c r="M59" s="57">
        <v>109</v>
      </c>
      <c r="N59" s="81">
        <v>178.41284404000001</v>
      </c>
      <c r="O59" s="58">
        <v>1.4956296196000001</v>
      </c>
      <c r="P59" s="59">
        <v>20.342022119999999</v>
      </c>
      <c r="Q59" s="87">
        <v>111</v>
      </c>
      <c r="R59" s="87">
        <v>674.21621621999998</v>
      </c>
      <c r="S59" s="110">
        <v>9.7413923567000005</v>
      </c>
      <c r="T59" s="109">
        <v>10.863752866</v>
      </c>
      <c r="U59" s="60">
        <v>2397</v>
      </c>
      <c r="V59" s="60">
        <v>132</v>
      </c>
      <c r="W59" s="61">
        <v>1.3924344771999999</v>
      </c>
      <c r="X59" s="60">
        <v>12.927064847</v>
      </c>
      <c r="Y59" s="49">
        <v>295</v>
      </c>
      <c r="Z59" s="64">
        <v>3.7570000000000001</v>
      </c>
      <c r="AA59" s="64">
        <v>3.7620485199999998E-2</v>
      </c>
      <c r="AB59" s="65">
        <v>12.418436657999999</v>
      </c>
      <c r="AC59" s="62">
        <v>2383</v>
      </c>
      <c r="AD59" s="63">
        <v>39.767897607999998</v>
      </c>
      <c r="AE59" s="64">
        <v>0.10987733769999999</v>
      </c>
      <c r="AF59" s="65">
        <v>10.697211469000001</v>
      </c>
    </row>
    <row r="60" spans="1:32" x14ac:dyDescent="0.2">
      <c r="A60" s="26" t="s">
        <v>37</v>
      </c>
      <c r="B60" s="49">
        <v>2005</v>
      </c>
      <c r="C60" s="50">
        <v>4.8417275599999997E-2</v>
      </c>
      <c r="D60" s="51">
        <v>2743</v>
      </c>
      <c r="E60" s="53">
        <v>4981.8662049000004</v>
      </c>
      <c r="F60" s="78">
        <v>4152</v>
      </c>
      <c r="G60" s="52">
        <v>55.335455201999999</v>
      </c>
      <c r="H60" s="53">
        <v>26.635125723000002</v>
      </c>
      <c r="I60" s="54">
        <v>121</v>
      </c>
      <c r="J60" s="56">
        <v>208.80991735999999</v>
      </c>
      <c r="K60" s="55">
        <v>1.0379216301</v>
      </c>
      <c r="L60" s="56">
        <v>10.912969374999999</v>
      </c>
      <c r="M60" s="57">
        <v>123</v>
      </c>
      <c r="N60" s="81">
        <v>185.29268293000001</v>
      </c>
      <c r="O60" s="58">
        <v>1.3002977596</v>
      </c>
      <c r="P60" s="59">
        <v>19.856489039</v>
      </c>
      <c r="Q60" s="87">
        <v>124</v>
      </c>
      <c r="R60" s="87">
        <v>692.09677419000002</v>
      </c>
      <c r="S60" s="110">
        <v>9.4959746129999996</v>
      </c>
      <c r="T60" s="109">
        <v>10.048250155</v>
      </c>
      <c r="U60" s="60">
        <v>2743</v>
      </c>
      <c r="V60" s="60">
        <v>129</v>
      </c>
      <c r="W60" s="61">
        <v>1.0490797974999999</v>
      </c>
      <c r="X60" s="60">
        <v>12.085803279</v>
      </c>
      <c r="Y60" s="49">
        <v>390</v>
      </c>
      <c r="Z60" s="64">
        <v>3.7829999999999999</v>
      </c>
      <c r="AA60" s="64">
        <v>2.5023964100000001E-2</v>
      </c>
      <c r="AB60" s="65">
        <v>12.191263105000001</v>
      </c>
      <c r="AC60" s="62">
        <v>2726</v>
      </c>
      <c r="AD60" s="63">
        <v>38.476155538999997</v>
      </c>
      <c r="AE60" s="64">
        <v>0.16096718900000001</v>
      </c>
      <c r="AF60" s="65">
        <v>10.043968928</v>
      </c>
    </row>
    <row r="61" spans="1:32" x14ac:dyDescent="0.2">
      <c r="A61" s="26" t="s">
        <v>37</v>
      </c>
      <c r="B61" s="49">
        <v>2006</v>
      </c>
      <c r="C61" s="50">
        <v>4.8467282100000002E-2</v>
      </c>
      <c r="D61" s="51">
        <v>2618</v>
      </c>
      <c r="E61" s="53">
        <v>4987.0622612999996</v>
      </c>
      <c r="F61" s="78">
        <v>4352</v>
      </c>
      <c r="G61" s="52">
        <v>72.074450827000007</v>
      </c>
      <c r="H61" s="53">
        <v>25.881924402999999</v>
      </c>
      <c r="I61" s="54">
        <v>108</v>
      </c>
      <c r="J61" s="56">
        <v>203.69444444000001</v>
      </c>
      <c r="K61" s="55">
        <v>1.5394193920000001</v>
      </c>
      <c r="L61" s="56">
        <v>10.993529019</v>
      </c>
      <c r="M61" s="57">
        <v>109</v>
      </c>
      <c r="N61" s="81">
        <v>180.35779817</v>
      </c>
      <c r="O61" s="58">
        <v>1.7096584637000001</v>
      </c>
      <c r="P61" s="59">
        <v>19.445416742999999</v>
      </c>
      <c r="Q61" s="87">
        <v>112</v>
      </c>
      <c r="R61" s="87">
        <v>671.02678571000001</v>
      </c>
      <c r="S61" s="110">
        <v>9.8132168354000004</v>
      </c>
      <c r="T61" s="109">
        <v>9.8756686201000008</v>
      </c>
      <c r="U61" s="60">
        <v>2618</v>
      </c>
      <c r="V61" s="60">
        <v>134</v>
      </c>
      <c r="W61" s="61">
        <v>1.2126359871000001</v>
      </c>
      <c r="X61" s="60">
        <v>12.19973815</v>
      </c>
      <c r="Y61" s="49">
        <v>349</v>
      </c>
      <c r="Z61" s="64">
        <v>3.6920000000000002</v>
      </c>
      <c r="AA61" s="64">
        <v>1.3929521300000001E-2</v>
      </c>
      <c r="AB61" s="65">
        <v>11.956560284</v>
      </c>
      <c r="AC61" s="62">
        <v>2598</v>
      </c>
      <c r="AD61" s="63">
        <v>38.251116242999998</v>
      </c>
      <c r="AE61" s="64">
        <v>1.1102127660000001</v>
      </c>
      <c r="AF61" s="65">
        <v>10.150797778999999</v>
      </c>
    </row>
    <row r="62" spans="1:32" x14ac:dyDescent="0.2">
      <c r="A62" s="26" t="s">
        <v>37</v>
      </c>
      <c r="B62" s="49">
        <v>2007</v>
      </c>
      <c r="C62" s="50">
        <v>3.1340746400000001E-2</v>
      </c>
      <c r="D62" s="51">
        <v>2712</v>
      </c>
      <c r="E62" s="53">
        <v>4993.2983038000002</v>
      </c>
      <c r="F62" s="78">
        <v>4513</v>
      </c>
      <c r="G62" s="52">
        <v>69.810316861999993</v>
      </c>
      <c r="H62" s="53">
        <v>25.159743630000001</v>
      </c>
      <c r="I62" s="54">
        <v>90</v>
      </c>
      <c r="J62" s="56">
        <v>232.33333332999999</v>
      </c>
      <c r="K62" s="55">
        <v>1.4733987580000001</v>
      </c>
      <c r="L62" s="56">
        <v>10.537465957</v>
      </c>
      <c r="M62" s="57">
        <v>93</v>
      </c>
      <c r="N62" s="81">
        <v>212.25806452</v>
      </c>
      <c r="O62" s="58">
        <v>1.7926606074</v>
      </c>
      <c r="P62" s="59">
        <v>18.940205719000001</v>
      </c>
      <c r="Q62" s="87">
        <v>93</v>
      </c>
      <c r="R62" s="87">
        <v>789.21505376000005</v>
      </c>
      <c r="S62" s="110">
        <v>9.3177686294999997</v>
      </c>
      <c r="T62" s="109">
        <v>9.4933293382000006</v>
      </c>
      <c r="U62" s="60">
        <v>2712</v>
      </c>
      <c r="V62" s="60">
        <v>130</v>
      </c>
      <c r="W62" s="61">
        <v>0.81210066520000002</v>
      </c>
      <c r="X62" s="60">
        <v>11.673220176999999</v>
      </c>
      <c r="Y62" s="49">
        <v>387</v>
      </c>
      <c r="Z62" s="64">
        <v>3.411</v>
      </c>
      <c r="AA62" s="64">
        <v>5.4424475999999998E-3</v>
      </c>
      <c r="AB62" s="65">
        <v>12.043175011000001</v>
      </c>
      <c r="AC62" s="62">
        <v>2688</v>
      </c>
      <c r="AD62" s="63">
        <v>34.511197916999997</v>
      </c>
      <c r="AE62" s="64">
        <v>0.40643633509999999</v>
      </c>
      <c r="AF62" s="65">
        <v>9.8176376375000007</v>
      </c>
    </row>
    <row r="63" spans="1:32" x14ac:dyDescent="0.2">
      <c r="A63" s="26" t="s">
        <v>37</v>
      </c>
      <c r="B63" s="49">
        <v>2008</v>
      </c>
      <c r="C63" s="50">
        <v>1.55446562E-2</v>
      </c>
      <c r="D63" s="51">
        <v>3238</v>
      </c>
      <c r="E63" s="53">
        <v>5030.6911674000003</v>
      </c>
      <c r="F63" s="78">
        <v>5279</v>
      </c>
      <c r="G63" s="52">
        <v>59.952854707</v>
      </c>
      <c r="H63" s="53">
        <v>24.608262171</v>
      </c>
      <c r="I63" s="54">
        <v>98</v>
      </c>
      <c r="J63" s="56">
        <v>218.35714286000001</v>
      </c>
      <c r="K63" s="55">
        <v>1.3469010802000001</v>
      </c>
      <c r="L63" s="56">
        <v>10.096312678</v>
      </c>
      <c r="M63" s="57">
        <v>100</v>
      </c>
      <c r="N63" s="81">
        <v>197.79</v>
      </c>
      <c r="O63" s="58">
        <v>1.6902680431999999</v>
      </c>
      <c r="P63" s="59">
        <v>18.400760940000001</v>
      </c>
      <c r="Q63" s="87">
        <v>102</v>
      </c>
      <c r="R63" s="87">
        <v>726.70588235000002</v>
      </c>
      <c r="S63" s="110">
        <v>8.9276828915999999</v>
      </c>
      <c r="T63" s="109">
        <v>9.5116616867000001</v>
      </c>
      <c r="U63" s="60">
        <v>3238</v>
      </c>
      <c r="V63" s="60">
        <v>126</v>
      </c>
      <c r="W63" s="61">
        <v>0.49002236119999998</v>
      </c>
      <c r="X63" s="60">
        <v>11.070805761000001</v>
      </c>
      <c r="Y63" s="49">
        <v>494</v>
      </c>
      <c r="Z63" s="64">
        <v>3.468</v>
      </c>
      <c r="AA63" s="64">
        <v>2.1160742499999999E-2</v>
      </c>
      <c r="AB63" s="65">
        <v>12.725157978</v>
      </c>
      <c r="AC63" s="62">
        <v>3180</v>
      </c>
      <c r="AD63" s="63">
        <v>32.467735849</v>
      </c>
      <c r="AE63" s="64">
        <v>-0.60520881199999998</v>
      </c>
      <c r="AF63" s="65">
        <v>9.2700231801000008</v>
      </c>
    </row>
    <row r="64" spans="1:32" x14ac:dyDescent="0.2">
      <c r="A64" s="26" t="s">
        <v>37</v>
      </c>
      <c r="B64" s="49">
        <v>2009</v>
      </c>
      <c r="C64" s="50">
        <v>4.38636606E-2</v>
      </c>
      <c r="D64" s="51">
        <v>3073</v>
      </c>
      <c r="E64" s="53">
        <v>5055.9860072000001</v>
      </c>
      <c r="F64" s="78">
        <v>5381</v>
      </c>
      <c r="G64" s="52">
        <v>62.200204423000002</v>
      </c>
      <c r="H64" s="53">
        <v>24.166675897000001</v>
      </c>
      <c r="I64" s="54">
        <v>114</v>
      </c>
      <c r="J64" s="56">
        <v>225.42105262999999</v>
      </c>
      <c r="K64" s="55">
        <v>1.4003944185999999</v>
      </c>
      <c r="L64" s="56">
        <v>10.449885023</v>
      </c>
      <c r="M64" s="57">
        <v>117</v>
      </c>
      <c r="N64" s="81">
        <v>210.84615385000001</v>
      </c>
      <c r="O64" s="58">
        <v>1.7423327756</v>
      </c>
      <c r="P64" s="59">
        <v>18.215511991</v>
      </c>
      <c r="Q64" s="87">
        <v>117</v>
      </c>
      <c r="R64" s="87">
        <v>776.17094016999999</v>
      </c>
      <c r="S64" s="110">
        <v>7.4231489637000001</v>
      </c>
      <c r="T64" s="109">
        <v>9.6498864420999997</v>
      </c>
      <c r="U64" s="60">
        <v>3073</v>
      </c>
      <c r="V64" s="60">
        <v>125</v>
      </c>
      <c r="W64" s="61">
        <v>0.48715117140000003</v>
      </c>
      <c r="X64" s="60">
        <v>11.140936035999999</v>
      </c>
      <c r="Y64" s="49">
        <v>518</v>
      </c>
      <c r="Z64" s="64">
        <v>3.3540000000000001</v>
      </c>
      <c r="AA64" s="64">
        <v>9.0743626000000001E-3</v>
      </c>
      <c r="AB64" s="65">
        <v>12.981657223999999</v>
      </c>
      <c r="AC64" s="62">
        <v>3036</v>
      </c>
      <c r="AD64" s="63">
        <v>28.026515152000002</v>
      </c>
      <c r="AE64" s="64">
        <v>-2.0019341110000002</v>
      </c>
      <c r="AF64" s="65">
        <v>9.2516675264000003</v>
      </c>
    </row>
    <row r="65" spans="1:32" x14ac:dyDescent="0.2">
      <c r="A65" s="26" t="s">
        <v>37</v>
      </c>
      <c r="B65" s="49">
        <v>2010</v>
      </c>
      <c r="C65" s="50">
        <v>5.4741170300000003E-2</v>
      </c>
      <c r="D65" s="51">
        <v>2932</v>
      </c>
      <c r="E65" s="53">
        <v>5056.4812414999997</v>
      </c>
      <c r="F65" s="78">
        <v>5247</v>
      </c>
      <c r="G65" s="52">
        <v>66.157733942999997</v>
      </c>
      <c r="H65" s="53">
        <v>22.971159139000001</v>
      </c>
      <c r="I65" s="54">
        <v>151</v>
      </c>
      <c r="J65" s="56">
        <v>231.67549668999999</v>
      </c>
      <c r="K65" s="55">
        <v>1.6934055344000001</v>
      </c>
      <c r="L65" s="56">
        <v>10.193514122</v>
      </c>
      <c r="M65" s="57">
        <v>154</v>
      </c>
      <c r="N65" s="81">
        <v>204.73376622999999</v>
      </c>
      <c r="O65" s="58">
        <v>1.6116179947</v>
      </c>
      <c r="P65" s="59">
        <v>17.451491994000001</v>
      </c>
      <c r="Q65" s="87">
        <v>154</v>
      </c>
      <c r="R65" s="87">
        <v>769.05844156000001</v>
      </c>
      <c r="S65" s="110">
        <v>9.7963655140999997</v>
      </c>
      <c r="T65" s="109">
        <v>9.6864068253000006</v>
      </c>
      <c r="U65" s="60">
        <v>2932</v>
      </c>
      <c r="V65" s="60">
        <v>122</v>
      </c>
      <c r="W65" s="61">
        <v>0.49833536820000002</v>
      </c>
      <c r="X65" s="60">
        <v>10.401546165999999</v>
      </c>
      <c r="Y65" s="49">
        <v>534</v>
      </c>
      <c r="Z65" s="64">
        <v>3.286</v>
      </c>
      <c r="AA65" s="64">
        <v>-3.2943326000000002E-2</v>
      </c>
      <c r="AB65" s="65">
        <v>13.357382550000001</v>
      </c>
      <c r="AC65" s="62">
        <v>2888</v>
      </c>
      <c r="AD65" s="63">
        <v>24.275415511999999</v>
      </c>
      <c r="AE65" s="64">
        <v>-2.683749325</v>
      </c>
      <c r="AF65" s="65">
        <v>8.5169760903</v>
      </c>
    </row>
    <row r="66" spans="1:32" x14ac:dyDescent="0.2">
      <c r="A66" s="26" t="s">
        <v>37</v>
      </c>
      <c r="B66" s="49">
        <v>2011</v>
      </c>
      <c r="C66" s="50">
        <v>4.1627499999999998E-2</v>
      </c>
      <c r="D66" s="51">
        <v>2456</v>
      </c>
      <c r="E66" s="53">
        <v>5204.0346091000001</v>
      </c>
      <c r="F66" s="78">
        <v>5001</v>
      </c>
      <c r="G66" s="52">
        <v>70.118748249999996</v>
      </c>
      <c r="H66" s="53">
        <v>21.135121175999998</v>
      </c>
      <c r="I66" s="54">
        <v>91</v>
      </c>
      <c r="J66" s="56">
        <v>234</v>
      </c>
      <c r="K66" s="55">
        <v>1.7092305689</v>
      </c>
      <c r="L66" s="56">
        <v>9.4723335337000005</v>
      </c>
      <c r="M66" s="57">
        <v>94</v>
      </c>
      <c r="N66" s="81">
        <v>217.65957447</v>
      </c>
      <c r="O66" s="58">
        <v>1.6554446889000001</v>
      </c>
      <c r="P66" s="59">
        <v>16.163253450999999</v>
      </c>
      <c r="Q66" s="87">
        <v>94</v>
      </c>
      <c r="R66" s="87">
        <v>807.69148935999999</v>
      </c>
      <c r="S66" s="110">
        <v>8.7148091703000006</v>
      </c>
      <c r="T66" s="109">
        <v>8.4167934498000001</v>
      </c>
      <c r="U66" s="60">
        <v>2456</v>
      </c>
      <c r="V66" s="60">
        <v>121</v>
      </c>
      <c r="W66" s="61">
        <v>-1.3822493E-2</v>
      </c>
      <c r="X66" s="60">
        <v>9.4814456673999992</v>
      </c>
      <c r="Y66" s="49">
        <v>453</v>
      </c>
      <c r="Z66" s="64">
        <v>3.121</v>
      </c>
      <c r="AA66" s="64">
        <v>-5.6086446999999998E-2</v>
      </c>
      <c r="AB66" s="65">
        <v>12.157179487000001</v>
      </c>
      <c r="AC66" s="62">
        <v>2350</v>
      </c>
      <c r="AD66" s="63">
        <v>21.621702127999999</v>
      </c>
      <c r="AE66" s="64">
        <v>-3.7010292210000002</v>
      </c>
      <c r="AF66" s="65">
        <v>7.5351406250000004</v>
      </c>
    </row>
    <row r="67" spans="1:32" x14ac:dyDescent="0.2">
      <c r="A67" s="26" t="s">
        <v>37</v>
      </c>
      <c r="B67" s="49">
        <v>2012</v>
      </c>
      <c r="C67" s="50">
        <v>3.9727709600000001E-2</v>
      </c>
      <c r="D67" s="51">
        <v>1624</v>
      </c>
      <c r="E67" s="53">
        <v>5532.5652708999996</v>
      </c>
      <c r="F67" s="78">
        <v>4687</v>
      </c>
      <c r="G67" s="52">
        <v>71.849797312000007</v>
      </c>
      <c r="H67" s="53">
        <v>18.440758054</v>
      </c>
      <c r="I67" s="54">
        <v>77</v>
      </c>
      <c r="J67" s="56">
        <v>232.16883117</v>
      </c>
      <c r="K67" s="55">
        <v>1.727243965</v>
      </c>
      <c r="L67" s="56">
        <v>9.2993826106000004</v>
      </c>
      <c r="M67" s="57">
        <v>78</v>
      </c>
      <c r="N67" s="81">
        <v>226.20512821</v>
      </c>
      <c r="O67" s="58">
        <v>1.5832788215</v>
      </c>
      <c r="P67" s="59">
        <v>14.54847801</v>
      </c>
      <c r="Q67" s="87">
        <v>78</v>
      </c>
      <c r="R67" s="87">
        <v>828.21794871999998</v>
      </c>
      <c r="S67" s="110">
        <v>6.5616275320000002</v>
      </c>
      <c r="T67" s="109">
        <v>8.2944559734999999</v>
      </c>
      <c r="U67" s="60">
        <v>1624</v>
      </c>
      <c r="V67" s="60">
        <v>109</v>
      </c>
      <c r="W67" s="61">
        <v>-0.31403246499999998</v>
      </c>
      <c r="X67" s="60">
        <v>8.8171947886000002</v>
      </c>
      <c r="Y67" s="49">
        <v>282</v>
      </c>
      <c r="Z67" s="64">
        <v>3.23</v>
      </c>
      <c r="AA67" s="64">
        <v>-6.5951332000000001E-2</v>
      </c>
      <c r="AB67" s="65">
        <v>11.036021313999999</v>
      </c>
      <c r="AC67" s="62">
        <v>915</v>
      </c>
      <c r="AD67" s="63">
        <v>20.267650273000001</v>
      </c>
      <c r="AE67" s="64">
        <v>-4.8195176980000003</v>
      </c>
      <c r="AF67" s="65">
        <v>7.2688318338000002</v>
      </c>
    </row>
    <row r="68" spans="1:32" x14ac:dyDescent="0.2">
      <c r="A68" s="26" t="s">
        <v>37</v>
      </c>
      <c r="B68" s="49">
        <v>2013</v>
      </c>
      <c r="C68" s="50">
        <v>7.2383693799999996E-2</v>
      </c>
      <c r="D68" s="51">
        <v>342</v>
      </c>
      <c r="E68" s="53">
        <v>5838.9327485000003</v>
      </c>
      <c r="F68" s="78">
        <v>3943</v>
      </c>
      <c r="G68" s="52">
        <v>75.563185391999994</v>
      </c>
      <c r="H68" s="53">
        <v>15.630595993</v>
      </c>
      <c r="S68" s="110"/>
      <c r="U68" s="60">
        <v>342</v>
      </c>
      <c r="V68" s="60">
        <v>94</v>
      </c>
      <c r="W68" s="61">
        <v>-0.63102720599999995</v>
      </c>
      <c r="X68" s="60">
        <v>8.0494525807000006</v>
      </c>
      <c r="Y68" s="49"/>
      <c r="Z68" s="64"/>
      <c r="AA68" s="64"/>
      <c r="AB68" s="65"/>
    </row>
    <row r="69" spans="1:32" x14ac:dyDescent="0.2">
      <c r="A69" s="26" t="s">
        <v>37</v>
      </c>
      <c r="B69" s="49">
        <v>2014</v>
      </c>
      <c r="C69" s="50">
        <v>4.8012782099999998E-2</v>
      </c>
      <c r="F69" s="78">
        <v>3168</v>
      </c>
      <c r="G69" s="52">
        <v>82.280457702000007</v>
      </c>
      <c r="H69" s="53">
        <v>13.008785354</v>
      </c>
      <c r="S69" s="110"/>
      <c r="Y69" s="49"/>
      <c r="Z69" s="64"/>
      <c r="AA69" s="64"/>
      <c r="AB69" s="65"/>
    </row>
    <row r="70" spans="1:32" x14ac:dyDescent="0.2">
      <c r="A70" s="26" t="s">
        <v>37</v>
      </c>
      <c r="B70" s="49">
        <v>2015</v>
      </c>
      <c r="C70" s="50">
        <v>7.1674418599999998E-2</v>
      </c>
      <c r="F70" s="78">
        <v>1126</v>
      </c>
      <c r="G70" s="52">
        <v>96.930834813000004</v>
      </c>
      <c r="H70" s="53">
        <v>11.437300177999999</v>
      </c>
      <c r="S70" s="110"/>
      <c r="Y70" s="49"/>
      <c r="Z70" s="64"/>
      <c r="AA70" s="64"/>
      <c r="AB70" s="65"/>
    </row>
    <row r="71" spans="1:32" x14ac:dyDescent="0.2">
      <c r="A71" s="26" t="s">
        <v>2</v>
      </c>
      <c r="B71" s="49">
        <v>1987</v>
      </c>
      <c r="C71" s="50">
        <v>9.77222222E-2</v>
      </c>
      <c r="D71" s="51">
        <v>1230</v>
      </c>
      <c r="E71" s="53">
        <v>5075.1926829000004</v>
      </c>
      <c r="F71" s="78">
        <v>1562</v>
      </c>
      <c r="G71" s="52">
        <v>-6.700448143</v>
      </c>
      <c r="H71" s="53">
        <v>30.579488476000002</v>
      </c>
      <c r="I71" s="54">
        <v>137</v>
      </c>
      <c r="J71" s="56">
        <v>186.62773723000001</v>
      </c>
      <c r="K71" s="55">
        <v>-0.576916506</v>
      </c>
      <c r="L71" s="56">
        <v>11.755037893000001</v>
      </c>
      <c r="Q71" s="87">
        <v>64</v>
      </c>
      <c r="R71" s="87">
        <v>779.984375</v>
      </c>
      <c r="S71" s="110">
        <v>4.4011664355000004</v>
      </c>
      <c r="T71" s="109">
        <v>5.2967350902000003</v>
      </c>
      <c r="U71" s="60">
        <v>1230</v>
      </c>
      <c r="V71" s="60">
        <v>138</v>
      </c>
      <c r="W71" s="61">
        <v>2.1379588953000002</v>
      </c>
      <c r="X71" s="60">
        <v>12.397432884000001</v>
      </c>
      <c r="Y71" s="49"/>
      <c r="Z71" s="64"/>
      <c r="AA71" s="64"/>
      <c r="AB71" s="65"/>
      <c r="AC71" s="62">
        <v>1229</v>
      </c>
      <c r="AD71" s="63">
        <v>42.872660699999997</v>
      </c>
      <c r="AE71" s="64">
        <v>0.1846262887</v>
      </c>
      <c r="AF71" s="65">
        <v>8.9952687499999993</v>
      </c>
    </row>
    <row r="72" spans="1:32" x14ac:dyDescent="0.2">
      <c r="A72" s="26" t="s">
        <v>2</v>
      </c>
      <c r="B72" s="49">
        <v>1988</v>
      </c>
      <c r="C72" s="50">
        <v>0.1303326226</v>
      </c>
      <c r="D72" s="51">
        <v>1500</v>
      </c>
      <c r="E72" s="53">
        <v>5260.4539999999997</v>
      </c>
      <c r="F72" s="78">
        <v>1913</v>
      </c>
      <c r="G72" s="52">
        <v>-26.131468900000002</v>
      </c>
      <c r="H72" s="53">
        <v>31.637208050000002</v>
      </c>
      <c r="I72" s="54">
        <v>109</v>
      </c>
      <c r="J72" s="56">
        <v>208.72477064</v>
      </c>
      <c r="K72" s="55">
        <v>-0.83291204200000002</v>
      </c>
      <c r="L72" s="56">
        <v>11.952158115</v>
      </c>
      <c r="Q72" s="87">
        <v>64</v>
      </c>
      <c r="R72" s="87">
        <v>845.828125</v>
      </c>
      <c r="S72" s="110">
        <v>4.4869812695000002</v>
      </c>
      <c r="T72" s="109">
        <v>5.5241644121000002</v>
      </c>
      <c r="U72" s="60">
        <v>1500</v>
      </c>
      <c r="V72" s="60">
        <v>136</v>
      </c>
      <c r="W72" s="61">
        <v>2.0414097331000001</v>
      </c>
      <c r="X72" s="60">
        <v>13.616265829</v>
      </c>
      <c r="Y72" s="49"/>
      <c r="Z72" s="64"/>
      <c r="AA72" s="64"/>
      <c r="AB72" s="65"/>
      <c r="AC72" s="62">
        <v>1494</v>
      </c>
      <c r="AD72" s="63">
        <v>42.226639892999998</v>
      </c>
      <c r="AE72" s="64">
        <v>0.1133398211</v>
      </c>
      <c r="AF72" s="65">
        <v>10.258330352</v>
      </c>
    </row>
    <row r="73" spans="1:32" x14ac:dyDescent="0.2">
      <c r="A73" s="26" t="s">
        <v>2</v>
      </c>
      <c r="B73" s="49">
        <v>1989</v>
      </c>
      <c r="C73" s="50">
        <v>0.20296616270000001</v>
      </c>
      <c r="D73" s="51">
        <v>1635</v>
      </c>
      <c r="E73" s="53">
        <v>5244.2905198999997</v>
      </c>
      <c r="F73" s="78">
        <v>2187</v>
      </c>
      <c r="G73" s="52">
        <v>5.0943301325999997</v>
      </c>
      <c r="H73" s="53">
        <v>32.036225880000003</v>
      </c>
      <c r="I73" s="54">
        <v>113</v>
      </c>
      <c r="J73" s="56">
        <v>216.49557522000001</v>
      </c>
      <c r="K73" s="55">
        <v>-0.229519063</v>
      </c>
      <c r="L73" s="56">
        <v>12.130383095999999</v>
      </c>
      <c r="Q73" s="87">
        <v>66</v>
      </c>
      <c r="R73" s="87">
        <v>867.09090908999997</v>
      </c>
      <c r="S73" s="110">
        <v>4.5425770886999999</v>
      </c>
      <c r="T73" s="109">
        <v>5.7239534884000003</v>
      </c>
      <c r="U73" s="60">
        <v>1635</v>
      </c>
      <c r="V73" s="60">
        <v>138</v>
      </c>
      <c r="W73" s="61">
        <v>2.0568221814999998</v>
      </c>
      <c r="X73" s="60">
        <v>14.308718606999999</v>
      </c>
      <c r="Y73" s="49"/>
      <c r="Z73" s="64"/>
      <c r="AA73" s="64"/>
      <c r="AB73" s="65"/>
      <c r="AC73" s="62">
        <v>1629</v>
      </c>
      <c r="AD73" s="63">
        <v>40.188581952</v>
      </c>
      <c r="AE73" s="64">
        <v>1.0359353300000001E-2</v>
      </c>
      <c r="AF73" s="65">
        <v>10.943063279</v>
      </c>
    </row>
    <row r="74" spans="1:32" x14ac:dyDescent="0.2">
      <c r="A74" s="26" t="s">
        <v>2</v>
      </c>
      <c r="B74" s="49">
        <v>1990</v>
      </c>
      <c r="C74" s="50">
        <v>0.1403195938</v>
      </c>
      <c r="D74" s="51">
        <v>1991</v>
      </c>
      <c r="E74" s="53">
        <v>5401.9758915000002</v>
      </c>
      <c r="F74" s="78">
        <v>2627</v>
      </c>
      <c r="G74" s="52">
        <v>25.686410354</v>
      </c>
      <c r="H74" s="53">
        <v>33.028849258000001</v>
      </c>
      <c r="I74" s="54">
        <v>156</v>
      </c>
      <c r="J74" s="56">
        <v>233.33333332999999</v>
      </c>
      <c r="K74" s="55">
        <v>0.34481257139999999</v>
      </c>
      <c r="L74" s="56">
        <v>12.762051429</v>
      </c>
      <c r="Q74" s="87">
        <v>130</v>
      </c>
      <c r="R74" s="87">
        <v>844.8</v>
      </c>
      <c r="S74" s="110">
        <v>5.6666203319999999</v>
      </c>
      <c r="T74" s="109">
        <v>6.6955103734000003</v>
      </c>
      <c r="U74" s="60">
        <v>1991</v>
      </c>
      <c r="V74" s="60">
        <v>140</v>
      </c>
      <c r="W74" s="61">
        <v>2.1953452607999999</v>
      </c>
      <c r="X74" s="60">
        <v>14.890371525999999</v>
      </c>
      <c r="Y74" s="49"/>
      <c r="Z74" s="64"/>
      <c r="AA74" s="64"/>
      <c r="AB74" s="65"/>
      <c r="AC74" s="62">
        <v>1985</v>
      </c>
      <c r="AD74" s="63">
        <v>38.004030227000001</v>
      </c>
      <c r="AE74" s="64">
        <v>7.1136259499999993E-2</v>
      </c>
      <c r="AF74" s="65">
        <v>11.745690649</v>
      </c>
    </row>
    <row r="75" spans="1:32" x14ac:dyDescent="0.2">
      <c r="A75" s="26" t="s">
        <v>2</v>
      </c>
      <c r="B75" s="49">
        <v>1991</v>
      </c>
      <c r="C75" s="50">
        <v>0.21892417189999999</v>
      </c>
      <c r="D75" s="51">
        <v>2053</v>
      </c>
      <c r="E75" s="53">
        <v>5391.3609352000003</v>
      </c>
      <c r="F75" s="78">
        <v>2866</v>
      </c>
      <c r="G75" s="52">
        <v>28.919738311</v>
      </c>
      <c r="H75" s="53">
        <v>31.880540823</v>
      </c>
      <c r="I75" s="54">
        <v>154</v>
      </c>
      <c r="J75" s="56">
        <v>235.81818182000001</v>
      </c>
      <c r="K75" s="55">
        <v>0.77869349200000004</v>
      </c>
      <c r="L75" s="56">
        <v>13.025724983</v>
      </c>
      <c r="M75" s="57">
        <v>52</v>
      </c>
      <c r="N75" s="81">
        <v>217.59615385000001</v>
      </c>
      <c r="O75" s="58">
        <v>0.57906524770000001</v>
      </c>
      <c r="P75" s="59">
        <v>22.415179343999998</v>
      </c>
      <c r="Q75" s="87">
        <v>143</v>
      </c>
      <c r="R75" s="87">
        <v>840.31468530999996</v>
      </c>
      <c r="S75" s="110">
        <v>6.9874870435999998</v>
      </c>
      <c r="T75" s="109">
        <v>7.3113451118999997</v>
      </c>
      <c r="U75" s="60">
        <v>2053</v>
      </c>
      <c r="V75" s="60">
        <v>140</v>
      </c>
      <c r="W75" s="61">
        <v>2.7267265106999998</v>
      </c>
      <c r="X75" s="60">
        <v>14.74564897</v>
      </c>
      <c r="Y75" s="49"/>
      <c r="Z75" s="64"/>
      <c r="AA75" s="64"/>
      <c r="AB75" s="65"/>
      <c r="AC75" s="62">
        <v>2050</v>
      </c>
      <c r="AD75" s="63">
        <v>37.062682926999997</v>
      </c>
      <c r="AE75" s="64">
        <v>-0.129001052</v>
      </c>
      <c r="AF75" s="65">
        <v>11.773231872</v>
      </c>
    </row>
    <row r="76" spans="1:32" x14ac:dyDescent="0.2">
      <c r="A76" s="26" t="s">
        <v>2</v>
      </c>
      <c r="B76" s="49">
        <v>1992</v>
      </c>
      <c r="C76" s="50">
        <v>0.22309921190000001</v>
      </c>
      <c r="D76" s="51">
        <v>2395</v>
      </c>
      <c r="E76" s="53">
        <v>5570.5148225000003</v>
      </c>
      <c r="F76" s="78">
        <v>3382</v>
      </c>
      <c r="G76" s="52">
        <v>63.408911885999999</v>
      </c>
      <c r="H76" s="53">
        <v>32.267394144999997</v>
      </c>
      <c r="I76" s="54">
        <v>201</v>
      </c>
      <c r="J76" s="56">
        <v>242.58706468</v>
      </c>
      <c r="K76" s="55">
        <v>1.2111581284999999</v>
      </c>
      <c r="L76" s="56">
        <v>13.9342443</v>
      </c>
      <c r="M76" s="57">
        <v>70</v>
      </c>
      <c r="N76" s="81">
        <v>228.71428571000001</v>
      </c>
      <c r="O76" s="58">
        <v>1.2184735284999999</v>
      </c>
      <c r="P76" s="59">
        <v>23.074117125000001</v>
      </c>
      <c r="Q76" s="87">
        <v>194</v>
      </c>
      <c r="R76" s="87">
        <v>869.53092784</v>
      </c>
      <c r="S76" s="110">
        <v>7.5742967084000004</v>
      </c>
      <c r="T76" s="109">
        <v>7.9270996755000001</v>
      </c>
      <c r="U76" s="60">
        <v>2395</v>
      </c>
      <c r="V76" s="60">
        <v>143</v>
      </c>
      <c r="W76" s="61">
        <v>2.9971354629000002</v>
      </c>
      <c r="X76" s="60">
        <v>15.554551908000001</v>
      </c>
      <c r="Y76" s="49"/>
      <c r="Z76" s="64"/>
      <c r="AA76" s="64"/>
      <c r="AB76" s="65"/>
      <c r="AC76" s="62">
        <v>2384</v>
      </c>
      <c r="AD76" s="63">
        <v>36.874706375999999</v>
      </c>
      <c r="AE76" s="64">
        <v>-0.12749136899999999</v>
      </c>
      <c r="AF76" s="65">
        <v>12.715949345</v>
      </c>
    </row>
    <row r="77" spans="1:32" x14ac:dyDescent="0.2">
      <c r="A77" s="26" t="s">
        <v>2</v>
      </c>
      <c r="B77" s="49">
        <v>1993</v>
      </c>
      <c r="C77" s="50">
        <v>0.33434723570000002</v>
      </c>
      <c r="D77" s="51">
        <v>2695</v>
      </c>
      <c r="E77" s="53">
        <v>5647.1844155999997</v>
      </c>
      <c r="F77" s="78">
        <v>3997</v>
      </c>
      <c r="G77" s="52">
        <v>85.107870903000006</v>
      </c>
      <c r="H77" s="53">
        <v>32.432542157</v>
      </c>
      <c r="I77" s="54">
        <v>243</v>
      </c>
      <c r="J77" s="56">
        <v>235.26748971000001</v>
      </c>
      <c r="K77" s="55">
        <v>1.4765399850000001</v>
      </c>
      <c r="L77" s="56">
        <v>14.660682877999999</v>
      </c>
      <c r="M77" s="57">
        <v>93</v>
      </c>
      <c r="N77" s="81">
        <v>219.13978495000001</v>
      </c>
      <c r="O77" s="58">
        <v>1.5798351262999999</v>
      </c>
      <c r="P77" s="59">
        <v>23.404344007999999</v>
      </c>
      <c r="Q77" s="87">
        <v>250</v>
      </c>
      <c r="R77" s="87">
        <v>829.22799999999995</v>
      </c>
      <c r="S77" s="110">
        <v>9.1461319311999993</v>
      </c>
      <c r="T77" s="109">
        <v>8.8563193117000001</v>
      </c>
      <c r="U77" s="60">
        <v>2695</v>
      </c>
      <c r="V77" s="60">
        <v>145</v>
      </c>
      <c r="W77" s="61">
        <v>3.1781654154000001</v>
      </c>
      <c r="X77" s="60">
        <v>15.905130881</v>
      </c>
      <c r="Y77" s="49"/>
      <c r="Z77" s="64"/>
      <c r="AA77" s="64"/>
      <c r="AB77" s="65"/>
      <c r="AC77" s="62">
        <v>2671</v>
      </c>
      <c r="AD77" s="63">
        <v>37.869674279000002</v>
      </c>
      <c r="AE77" s="64">
        <v>-0.174388289</v>
      </c>
      <c r="AF77" s="65">
        <v>13.09191229</v>
      </c>
    </row>
    <row r="78" spans="1:32" x14ac:dyDescent="0.2">
      <c r="A78" s="26" t="s">
        <v>2</v>
      </c>
      <c r="B78" s="49">
        <v>1994</v>
      </c>
      <c r="C78" s="50">
        <v>0.29266258740000001</v>
      </c>
      <c r="D78" s="51">
        <v>2742</v>
      </c>
      <c r="E78" s="53">
        <v>5788.1495259000003</v>
      </c>
      <c r="F78" s="78">
        <v>4433</v>
      </c>
      <c r="G78" s="52">
        <v>114.01454997</v>
      </c>
      <c r="H78" s="53">
        <v>31.681900518999999</v>
      </c>
      <c r="I78" s="54">
        <v>283</v>
      </c>
      <c r="J78" s="56">
        <v>235.36042402999999</v>
      </c>
      <c r="K78" s="55">
        <v>1.8361171293</v>
      </c>
      <c r="L78" s="56">
        <v>14.770561949999999</v>
      </c>
      <c r="M78" s="57">
        <v>161</v>
      </c>
      <c r="N78" s="81">
        <v>229.10559006</v>
      </c>
      <c r="O78" s="58">
        <v>1.9287972028</v>
      </c>
      <c r="P78" s="59">
        <v>23.015344462000002</v>
      </c>
      <c r="Q78" s="87">
        <v>287</v>
      </c>
      <c r="R78" s="87">
        <v>822.44599302999995</v>
      </c>
      <c r="S78" s="110">
        <v>10.686321617999999</v>
      </c>
      <c r="T78" s="109">
        <v>9.2127884615000006</v>
      </c>
      <c r="U78" s="60">
        <v>2742</v>
      </c>
      <c r="V78" s="60">
        <v>144</v>
      </c>
      <c r="W78" s="61">
        <v>3.9119695466</v>
      </c>
      <c r="X78" s="60">
        <v>15.808683284000001</v>
      </c>
      <c r="Y78" s="49">
        <v>77</v>
      </c>
      <c r="Z78" s="64">
        <v>3.3929999999999998</v>
      </c>
      <c r="AA78" s="64">
        <v>4.4343343299999997E-2</v>
      </c>
      <c r="AB78" s="65">
        <v>6.5812479145999996</v>
      </c>
      <c r="AC78" s="62">
        <v>2722</v>
      </c>
      <c r="AD78" s="63">
        <v>36.977553270000001</v>
      </c>
      <c r="AE78" s="64">
        <v>-0.362698888</v>
      </c>
      <c r="AF78" s="65">
        <v>13.34873921</v>
      </c>
    </row>
    <row r="79" spans="1:32" x14ac:dyDescent="0.2">
      <c r="A79" s="26" t="s">
        <v>2</v>
      </c>
      <c r="B79" s="49">
        <v>1995</v>
      </c>
      <c r="C79" s="50">
        <v>0.34831837129999998</v>
      </c>
      <c r="D79" s="51">
        <v>3087</v>
      </c>
      <c r="E79" s="53">
        <v>5917.7353418000002</v>
      </c>
      <c r="F79" s="78">
        <v>4857</v>
      </c>
      <c r="G79" s="52">
        <v>152.00351656999999</v>
      </c>
      <c r="H79" s="53">
        <v>32.378932263000003</v>
      </c>
      <c r="I79" s="54">
        <v>294</v>
      </c>
      <c r="J79" s="56">
        <v>243.81972789</v>
      </c>
      <c r="K79" s="55">
        <v>2.2396300721000002</v>
      </c>
      <c r="L79" s="56">
        <v>15.023670443</v>
      </c>
      <c r="M79" s="57">
        <v>203</v>
      </c>
      <c r="N79" s="81">
        <v>223.85714286000001</v>
      </c>
      <c r="O79" s="58">
        <v>2.6922682725999998</v>
      </c>
      <c r="P79" s="59">
        <v>23.633779493999999</v>
      </c>
      <c r="Q79" s="87">
        <v>297</v>
      </c>
      <c r="R79" s="87">
        <v>847.98653199</v>
      </c>
      <c r="S79" s="110">
        <v>11.777630344</v>
      </c>
      <c r="T79" s="109">
        <v>9.2485694774000002</v>
      </c>
      <c r="U79" s="60">
        <v>3087</v>
      </c>
      <c r="V79" s="60">
        <v>145</v>
      </c>
      <c r="W79" s="61">
        <v>4.5592720346000002</v>
      </c>
      <c r="X79" s="60">
        <v>16.342415362000001</v>
      </c>
      <c r="Y79" s="49">
        <v>93</v>
      </c>
      <c r="Z79" s="64">
        <v>3.4940000000000002</v>
      </c>
      <c r="AA79" s="64">
        <v>4.13416349E-2</v>
      </c>
      <c r="AB79" s="65">
        <v>6.9370641663999999</v>
      </c>
      <c r="AC79" s="62">
        <v>3067</v>
      </c>
      <c r="AD79" s="63">
        <v>36.615748287999999</v>
      </c>
      <c r="AE79" s="64">
        <v>-0.384803387</v>
      </c>
      <c r="AF79" s="65">
        <v>13.758393866</v>
      </c>
    </row>
    <row r="80" spans="1:32" x14ac:dyDescent="0.2">
      <c r="A80" s="26" t="s">
        <v>2</v>
      </c>
      <c r="B80" s="49">
        <v>1996</v>
      </c>
      <c r="C80" s="50">
        <v>0.37989829400000003</v>
      </c>
      <c r="D80" s="51">
        <v>2985</v>
      </c>
      <c r="E80" s="53">
        <v>6056.0338357999999</v>
      </c>
      <c r="F80" s="78">
        <v>4795</v>
      </c>
      <c r="G80" s="52">
        <v>155.78930761000001</v>
      </c>
      <c r="H80" s="53">
        <v>32.104527216000001</v>
      </c>
      <c r="I80" s="54">
        <v>335</v>
      </c>
      <c r="J80" s="56">
        <v>249.82089551999999</v>
      </c>
      <c r="K80" s="55">
        <v>2.5119680584999999</v>
      </c>
      <c r="L80" s="56">
        <v>15.056269729</v>
      </c>
      <c r="M80" s="57">
        <v>275</v>
      </c>
      <c r="N80" s="81">
        <v>230.12363636000001</v>
      </c>
      <c r="O80" s="58">
        <v>2.9202323737999998</v>
      </c>
      <c r="P80" s="59">
        <v>23.396025865999999</v>
      </c>
      <c r="Q80" s="87">
        <v>341</v>
      </c>
      <c r="R80" s="87">
        <v>880.19648094000001</v>
      </c>
      <c r="S80" s="110">
        <v>13.031300738000001</v>
      </c>
      <c r="T80" s="109">
        <v>9.7863659287000004</v>
      </c>
      <c r="U80" s="60">
        <v>2985</v>
      </c>
      <c r="V80" s="60">
        <v>146</v>
      </c>
      <c r="W80" s="61">
        <v>4.7077534960999996</v>
      </c>
      <c r="X80" s="60">
        <v>16.188461281999999</v>
      </c>
      <c r="Y80" s="49">
        <v>127</v>
      </c>
      <c r="Z80" s="64">
        <v>3.4209999999999998</v>
      </c>
      <c r="AA80" s="64">
        <v>3.5608165800000001E-2</v>
      </c>
      <c r="AB80" s="65">
        <v>7.6606642291</v>
      </c>
      <c r="AC80" s="62">
        <v>2958</v>
      </c>
      <c r="AD80" s="63">
        <v>35.892123056000003</v>
      </c>
      <c r="AE80" s="64">
        <v>-0.53070598099999999</v>
      </c>
      <c r="AF80" s="65">
        <v>13.826163463</v>
      </c>
    </row>
    <row r="81" spans="1:32" x14ac:dyDescent="0.2">
      <c r="A81" s="26" t="s">
        <v>2</v>
      </c>
      <c r="B81" s="49">
        <v>1997</v>
      </c>
      <c r="C81" s="50">
        <v>0.44731725700000002</v>
      </c>
      <c r="D81" s="51">
        <v>3172</v>
      </c>
      <c r="E81" s="53">
        <v>6136.7150062999999</v>
      </c>
      <c r="F81" s="78">
        <v>5223</v>
      </c>
      <c r="G81" s="52">
        <v>164.18373156999999</v>
      </c>
      <c r="H81" s="53">
        <v>32.311521538999997</v>
      </c>
      <c r="I81" s="54">
        <v>349</v>
      </c>
      <c r="J81" s="56">
        <v>255.09455586999999</v>
      </c>
      <c r="K81" s="55">
        <v>3.1138005753</v>
      </c>
      <c r="L81" s="56">
        <v>15.553660594</v>
      </c>
      <c r="M81" s="57">
        <v>346</v>
      </c>
      <c r="N81" s="81">
        <v>234.05491329</v>
      </c>
      <c r="O81" s="58">
        <v>3.2838211958999999</v>
      </c>
      <c r="P81" s="59">
        <v>23.823890379000002</v>
      </c>
      <c r="Q81" s="87">
        <v>353</v>
      </c>
      <c r="R81" s="87">
        <v>900.99150141999996</v>
      </c>
      <c r="S81" s="110">
        <v>13.977215084999999</v>
      </c>
      <c r="T81" s="109">
        <v>10.602097505</v>
      </c>
      <c r="U81" s="60">
        <v>3172</v>
      </c>
      <c r="V81" s="60">
        <v>147</v>
      </c>
      <c r="W81" s="61">
        <v>4.6217279524999997</v>
      </c>
      <c r="X81" s="60">
        <v>16.699195935999999</v>
      </c>
      <c r="Y81" s="49">
        <v>168</v>
      </c>
      <c r="Z81" s="64">
        <v>3.5750000000000002</v>
      </c>
      <c r="AA81" s="64">
        <v>4.0166146899999998E-2</v>
      </c>
      <c r="AB81" s="65">
        <v>8.8600226822000003</v>
      </c>
      <c r="AC81" s="62">
        <v>3148</v>
      </c>
      <c r="AD81" s="63">
        <v>38.127795425999999</v>
      </c>
      <c r="AE81" s="64">
        <v>-0.65140719400000002</v>
      </c>
      <c r="AF81" s="65">
        <v>14.214726196999999</v>
      </c>
    </row>
    <row r="82" spans="1:32" x14ac:dyDescent="0.2">
      <c r="A82" s="26" t="s">
        <v>2</v>
      </c>
      <c r="B82" s="49">
        <v>1998</v>
      </c>
      <c r="C82" s="50">
        <v>0.44630379749999999</v>
      </c>
      <c r="D82" s="51">
        <v>3460</v>
      </c>
      <c r="E82" s="53">
        <v>6180.4265895999997</v>
      </c>
      <c r="F82" s="78">
        <v>5651</v>
      </c>
      <c r="G82" s="52">
        <v>178.47511059999999</v>
      </c>
      <c r="H82" s="53">
        <v>32.926702177000003</v>
      </c>
      <c r="I82" s="54">
        <v>388</v>
      </c>
      <c r="J82" s="56">
        <v>255.78608247</v>
      </c>
      <c r="K82" s="55">
        <v>3.1781218993999998</v>
      </c>
      <c r="L82" s="56">
        <v>16.187735471</v>
      </c>
      <c r="M82" s="57">
        <v>387</v>
      </c>
      <c r="N82" s="81">
        <v>234.19638243</v>
      </c>
      <c r="O82" s="58">
        <v>3.7150021235000001</v>
      </c>
      <c r="P82" s="59">
        <v>24.408693505999999</v>
      </c>
      <c r="Q82" s="87">
        <v>396</v>
      </c>
      <c r="R82" s="87">
        <v>904.20707071000004</v>
      </c>
      <c r="S82" s="110">
        <v>15.097738963999999</v>
      </c>
      <c r="T82" s="109">
        <v>10.934866803</v>
      </c>
      <c r="U82" s="60">
        <v>3460</v>
      </c>
      <c r="V82" s="60">
        <v>145</v>
      </c>
      <c r="W82" s="61">
        <v>4.0972901911999999</v>
      </c>
      <c r="X82" s="60">
        <v>17.263682719999998</v>
      </c>
      <c r="Y82" s="49">
        <v>277</v>
      </c>
      <c r="Z82" s="64">
        <v>3.5419999999999998</v>
      </c>
      <c r="AA82" s="64">
        <v>4.8952712799999999E-2</v>
      </c>
      <c r="AB82" s="65">
        <v>9.9688899949999996</v>
      </c>
      <c r="AC82" s="62">
        <v>3428</v>
      </c>
      <c r="AD82" s="63">
        <v>38.101108517999997</v>
      </c>
      <c r="AE82" s="64">
        <v>-0.81979335499999995</v>
      </c>
      <c r="AF82" s="65">
        <v>14.734488095</v>
      </c>
    </row>
    <row r="83" spans="1:32" x14ac:dyDescent="0.2">
      <c r="A83" s="26" t="s">
        <v>2</v>
      </c>
      <c r="B83" s="49">
        <v>1999</v>
      </c>
      <c r="C83" s="50">
        <v>0.48435335010000002</v>
      </c>
      <c r="D83" s="51">
        <v>3751</v>
      </c>
      <c r="E83" s="53">
        <v>6260.6222341000002</v>
      </c>
      <c r="F83" s="78">
        <v>6284</v>
      </c>
      <c r="G83" s="52">
        <v>195.16132241</v>
      </c>
      <c r="H83" s="53">
        <v>32.279195893999997</v>
      </c>
      <c r="I83" s="54">
        <v>448</v>
      </c>
      <c r="J83" s="56">
        <v>254.69642856999999</v>
      </c>
      <c r="K83" s="55">
        <v>3.2253074960000001</v>
      </c>
      <c r="L83" s="56">
        <v>16.491415789000001</v>
      </c>
      <c r="M83" s="57">
        <v>448</v>
      </c>
      <c r="N83" s="81">
        <v>237.08482143000001</v>
      </c>
      <c r="O83" s="58">
        <v>4.1459565494000001</v>
      </c>
      <c r="P83" s="59">
        <v>24.189205634</v>
      </c>
      <c r="Q83" s="87">
        <v>454</v>
      </c>
      <c r="R83" s="87">
        <v>912.14096916000005</v>
      </c>
      <c r="S83" s="110">
        <v>14.806684032</v>
      </c>
      <c r="T83" s="109">
        <v>11.585435334</v>
      </c>
      <c r="U83" s="60">
        <v>3751</v>
      </c>
      <c r="V83" s="60">
        <v>147</v>
      </c>
      <c r="W83" s="61">
        <v>3.6594216561000001</v>
      </c>
      <c r="X83" s="60">
        <v>17.080937420000001</v>
      </c>
      <c r="Y83" s="49">
        <v>407</v>
      </c>
      <c r="Z83" s="64">
        <v>3.6269999999999998</v>
      </c>
      <c r="AA83" s="64">
        <v>5.038202E-2</v>
      </c>
      <c r="AB83" s="65">
        <v>11.358157603</v>
      </c>
      <c r="AC83" s="62">
        <v>3716</v>
      </c>
      <c r="AD83" s="63">
        <v>37.830005382000003</v>
      </c>
      <c r="AE83" s="64">
        <v>-1.082324004</v>
      </c>
      <c r="AF83" s="65">
        <v>14.722655973</v>
      </c>
    </row>
    <row r="84" spans="1:32" x14ac:dyDescent="0.2">
      <c r="A84" s="26" t="s">
        <v>2</v>
      </c>
      <c r="B84" s="49">
        <v>2000</v>
      </c>
      <c r="C84" s="50">
        <v>0.43501768400000002</v>
      </c>
      <c r="D84" s="51">
        <v>3843</v>
      </c>
      <c r="E84" s="53">
        <v>6290.2188394000004</v>
      </c>
      <c r="F84" s="78">
        <v>6320</v>
      </c>
      <c r="G84" s="52">
        <v>211.64468353999999</v>
      </c>
      <c r="H84" s="53">
        <v>32.163940347999997</v>
      </c>
      <c r="I84" s="54">
        <v>476</v>
      </c>
      <c r="J84" s="56">
        <v>252.64285713999999</v>
      </c>
      <c r="K84" s="55">
        <v>3.9153470681</v>
      </c>
      <c r="L84" s="56">
        <v>16.206262123999998</v>
      </c>
      <c r="M84" s="57">
        <v>472</v>
      </c>
      <c r="N84" s="81">
        <v>233.75</v>
      </c>
      <c r="O84" s="58">
        <v>4.7070202531999996</v>
      </c>
      <c r="P84" s="59">
        <v>24.095574525</v>
      </c>
      <c r="Q84" s="87">
        <v>486</v>
      </c>
      <c r="R84" s="87">
        <v>891.38683128000002</v>
      </c>
      <c r="S84" s="110">
        <v>14.800199728999999</v>
      </c>
      <c r="T84" s="109">
        <v>11.223640759</v>
      </c>
      <c r="U84" s="60">
        <v>3843</v>
      </c>
      <c r="V84" s="60">
        <v>148</v>
      </c>
      <c r="W84" s="61">
        <v>3.5297337765000001</v>
      </c>
      <c r="X84" s="60">
        <v>16.965682336</v>
      </c>
      <c r="Y84" s="49">
        <v>464</v>
      </c>
      <c r="Z84" s="64">
        <v>3.5310000000000001</v>
      </c>
      <c r="AA84" s="64">
        <v>6.1727653E-2</v>
      </c>
      <c r="AB84" s="65">
        <v>11.498128577999999</v>
      </c>
      <c r="AC84" s="62">
        <v>3796</v>
      </c>
      <c r="AD84" s="63">
        <v>38.455848261</v>
      </c>
      <c r="AE84" s="64">
        <v>-1.0871179660000001</v>
      </c>
      <c r="AF84" s="65">
        <v>14.678275674</v>
      </c>
    </row>
    <row r="85" spans="1:32" x14ac:dyDescent="0.2">
      <c r="A85" s="26" t="s">
        <v>2</v>
      </c>
      <c r="B85" s="49">
        <v>2001</v>
      </c>
      <c r="C85" s="50">
        <v>0.47971827760000002</v>
      </c>
      <c r="D85" s="51">
        <v>3822</v>
      </c>
      <c r="E85" s="53">
        <v>6311.8969126000002</v>
      </c>
      <c r="F85" s="78">
        <v>6543</v>
      </c>
      <c r="G85" s="52">
        <v>217.43312241999999</v>
      </c>
      <c r="H85" s="53">
        <v>31.991173315000001</v>
      </c>
      <c r="I85" s="54">
        <v>494</v>
      </c>
      <c r="J85" s="56">
        <v>254.18218623000001</v>
      </c>
      <c r="K85" s="55">
        <v>3.9832719889999999</v>
      </c>
      <c r="L85" s="56">
        <v>16.185560986999999</v>
      </c>
      <c r="M85" s="57">
        <v>493</v>
      </c>
      <c r="N85" s="81">
        <v>233.73225152000001</v>
      </c>
      <c r="O85" s="58">
        <v>4.9014934271000001</v>
      </c>
      <c r="P85" s="59">
        <v>23.995237082999999</v>
      </c>
      <c r="Q85" s="87">
        <v>497</v>
      </c>
      <c r="R85" s="87">
        <v>899.83299798999997</v>
      </c>
      <c r="S85" s="110">
        <v>13.718944704</v>
      </c>
      <c r="T85" s="109">
        <v>10.866502977</v>
      </c>
      <c r="U85" s="60">
        <v>3822</v>
      </c>
      <c r="V85" s="60">
        <v>150</v>
      </c>
      <c r="W85" s="61">
        <v>4.1996835829999997</v>
      </c>
      <c r="X85" s="60">
        <v>17.017198257</v>
      </c>
      <c r="Y85" s="49">
        <v>538</v>
      </c>
      <c r="Z85" s="64">
        <v>3.6709999999999998</v>
      </c>
      <c r="AA85" s="64">
        <v>6.44274918E-2</v>
      </c>
      <c r="AB85" s="65">
        <v>11.686172386000001</v>
      </c>
      <c r="AC85" s="62">
        <v>3787</v>
      </c>
      <c r="AD85" s="63">
        <v>37.547478214999998</v>
      </c>
      <c r="AE85" s="64">
        <v>-1.233290733</v>
      </c>
      <c r="AF85" s="65">
        <v>14.748336912999999</v>
      </c>
    </row>
    <row r="86" spans="1:32" x14ac:dyDescent="0.2">
      <c r="A86" s="26" t="s">
        <v>2</v>
      </c>
      <c r="B86" s="49">
        <v>2002</v>
      </c>
      <c r="C86" s="50">
        <v>0.45805200340000002</v>
      </c>
      <c r="D86" s="51">
        <v>3905</v>
      </c>
      <c r="E86" s="53">
        <v>6381.3587707999995</v>
      </c>
      <c r="F86" s="78">
        <v>6815</v>
      </c>
      <c r="G86" s="52">
        <v>219.8863595</v>
      </c>
      <c r="H86" s="53">
        <v>31.453512986</v>
      </c>
      <c r="I86" s="54">
        <v>454</v>
      </c>
      <c r="J86" s="56">
        <v>256.27973567999999</v>
      </c>
      <c r="K86" s="55">
        <v>3.6665433951000002</v>
      </c>
      <c r="L86" s="56">
        <v>16.356386731000001</v>
      </c>
      <c r="M86" s="57">
        <v>453</v>
      </c>
      <c r="N86" s="81">
        <v>237.88962472</v>
      </c>
      <c r="O86" s="58">
        <v>4.4839508293000003</v>
      </c>
      <c r="P86" s="59">
        <v>23.887364009999999</v>
      </c>
      <c r="Q86" s="87">
        <v>461</v>
      </c>
      <c r="R86" s="87">
        <v>916.53796094999996</v>
      </c>
      <c r="S86" s="110">
        <v>14.669572086000001</v>
      </c>
      <c r="T86" s="109">
        <v>11.582641557000001</v>
      </c>
      <c r="U86" s="60">
        <v>3905</v>
      </c>
      <c r="V86" s="60">
        <v>152</v>
      </c>
      <c r="W86" s="61">
        <v>4.5829268936999998</v>
      </c>
      <c r="X86" s="60">
        <v>17.001286553</v>
      </c>
      <c r="Y86" s="49">
        <v>633</v>
      </c>
      <c r="Z86" s="64">
        <v>3.621</v>
      </c>
      <c r="AA86" s="64">
        <v>4.3611629300000003E-2</v>
      </c>
      <c r="AB86" s="65">
        <v>13.015638022999999</v>
      </c>
      <c r="AC86" s="62">
        <v>3885</v>
      </c>
      <c r="AD86" s="63">
        <v>38.313848133999997</v>
      </c>
      <c r="AE86" s="64">
        <v>-1.4633705990000001</v>
      </c>
      <c r="AF86" s="65">
        <v>14.745125335000001</v>
      </c>
    </row>
    <row r="87" spans="1:32" x14ac:dyDescent="0.2">
      <c r="A87" s="26" t="s">
        <v>2</v>
      </c>
      <c r="B87" s="49">
        <v>2003</v>
      </c>
      <c r="C87" s="50">
        <v>0.48725092609999998</v>
      </c>
      <c r="D87" s="51">
        <v>4186</v>
      </c>
      <c r="E87" s="53">
        <v>6470.0613950999996</v>
      </c>
      <c r="F87" s="78">
        <v>7422</v>
      </c>
      <c r="G87" s="52">
        <v>216.16414578000001</v>
      </c>
      <c r="H87" s="53">
        <v>30.936747777000001</v>
      </c>
      <c r="I87" s="54">
        <v>439</v>
      </c>
      <c r="J87" s="56">
        <v>254.21184510000001</v>
      </c>
      <c r="K87" s="55">
        <v>4.0427006627999997</v>
      </c>
      <c r="L87" s="56">
        <v>15.901970513</v>
      </c>
      <c r="M87" s="57">
        <v>438</v>
      </c>
      <c r="N87" s="81">
        <v>237.35388128</v>
      </c>
      <c r="O87" s="58">
        <v>4.5665641854999999</v>
      </c>
      <c r="P87" s="59">
        <v>23.507391451</v>
      </c>
      <c r="Q87" s="87">
        <v>440</v>
      </c>
      <c r="R87" s="87">
        <v>909.63636364000001</v>
      </c>
      <c r="S87" s="110">
        <v>15.046126782</v>
      </c>
      <c r="T87" s="109">
        <v>10.991012139</v>
      </c>
      <c r="U87" s="60">
        <v>4186</v>
      </c>
      <c r="V87" s="60">
        <v>151</v>
      </c>
      <c r="W87" s="61">
        <v>4.1664506339000003</v>
      </c>
      <c r="X87" s="60">
        <v>16.610450904</v>
      </c>
      <c r="Y87" s="49">
        <v>764</v>
      </c>
      <c r="Z87" s="64">
        <v>3.625</v>
      </c>
      <c r="AA87" s="64">
        <v>3.4380251000000001E-2</v>
      </c>
      <c r="AB87" s="65">
        <v>13.112074923</v>
      </c>
      <c r="AC87" s="62">
        <v>4135</v>
      </c>
      <c r="AD87" s="63">
        <v>37.900217654000002</v>
      </c>
      <c r="AE87" s="64">
        <v>-1.4190949859999999</v>
      </c>
      <c r="AF87" s="65">
        <v>14.410353563999999</v>
      </c>
    </row>
    <row r="88" spans="1:32" x14ac:dyDescent="0.2">
      <c r="A88" s="26" t="s">
        <v>2</v>
      </c>
      <c r="B88" s="49">
        <v>2004</v>
      </c>
      <c r="C88" s="50">
        <v>0.57354873930000005</v>
      </c>
      <c r="D88" s="51">
        <v>4129</v>
      </c>
      <c r="E88" s="53">
        <v>6561.8641318</v>
      </c>
      <c r="F88" s="78">
        <v>7420</v>
      </c>
      <c r="G88" s="52">
        <v>225.42635039999999</v>
      </c>
      <c r="H88" s="53">
        <v>31.671507682000001</v>
      </c>
      <c r="I88" s="54">
        <v>545</v>
      </c>
      <c r="J88" s="56">
        <v>250.54311927000001</v>
      </c>
      <c r="K88" s="55">
        <v>4.1038424684999999</v>
      </c>
      <c r="L88" s="56">
        <v>16.809272160999999</v>
      </c>
      <c r="M88" s="57">
        <v>543</v>
      </c>
      <c r="N88" s="81">
        <v>241.1252302</v>
      </c>
      <c r="O88" s="58">
        <v>4.7736796547999996</v>
      </c>
      <c r="P88" s="59">
        <v>24.172995415999999</v>
      </c>
      <c r="Q88" s="87">
        <v>546</v>
      </c>
      <c r="R88" s="87">
        <v>912.70695970999998</v>
      </c>
      <c r="S88" s="110">
        <v>16.052742029000001</v>
      </c>
      <c r="T88" s="109">
        <v>11.121774093999999</v>
      </c>
      <c r="U88" s="60">
        <v>4129</v>
      </c>
      <c r="V88" s="60">
        <v>151</v>
      </c>
      <c r="W88" s="61">
        <v>3.9307350243000001</v>
      </c>
      <c r="X88" s="60">
        <v>17.374939017999999</v>
      </c>
      <c r="Y88" s="49">
        <v>824</v>
      </c>
      <c r="Z88" s="64">
        <v>3.4209999999999998</v>
      </c>
      <c r="AA88" s="64">
        <v>4.7893839200000003E-2</v>
      </c>
      <c r="AB88" s="65">
        <v>13.689627567</v>
      </c>
      <c r="AC88" s="62">
        <v>4085</v>
      </c>
      <c r="AD88" s="63">
        <v>38.210232558000001</v>
      </c>
      <c r="AE88" s="64">
        <v>-1.728085257</v>
      </c>
      <c r="AF88" s="65">
        <v>15.186942288999999</v>
      </c>
    </row>
    <row r="89" spans="1:32" x14ac:dyDescent="0.2">
      <c r="A89" s="26" t="s">
        <v>2</v>
      </c>
      <c r="B89" s="49">
        <v>2005</v>
      </c>
      <c r="C89" s="50">
        <v>0.48997734139999999</v>
      </c>
      <c r="D89" s="51">
        <v>4226</v>
      </c>
      <c r="E89" s="53">
        <v>6447.6980596000003</v>
      </c>
      <c r="F89" s="78">
        <v>7756</v>
      </c>
      <c r="G89" s="52">
        <v>228.28495358000001</v>
      </c>
      <c r="H89" s="53">
        <v>30.370454358</v>
      </c>
      <c r="I89" s="54">
        <v>388</v>
      </c>
      <c r="J89" s="56">
        <v>252.31185567</v>
      </c>
      <c r="K89" s="55">
        <v>4.3477778640000002</v>
      </c>
      <c r="L89" s="56">
        <v>15.494622575999999</v>
      </c>
      <c r="M89" s="57">
        <v>389</v>
      </c>
      <c r="N89" s="81">
        <v>242.68380463</v>
      </c>
      <c r="O89" s="58">
        <v>5.0206035082999998</v>
      </c>
      <c r="P89" s="59">
        <v>23.155548433</v>
      </c>
      <c r="Q89" s="87">
        <v>391</v>
      </c>
      <c r="R89" s="87">
        <v>915.72378517000004</v>
      </c>
      <c r="S89" s="110">
        <v>16.570812218</v>
      </c>
      <c r="T89" s="109">
        <v>10.343538586999999</v>
      </c>
      <c r="U89" s="60">
        <v>4226</v>
      </c>
      <c r="V89" s="60">
        <v>153</v>
      </c>
      <c r="W89" s="61">
        <v>3.7178185219</v>
      </c>
      <c r="X89" s="60">
        <v>16.393410163999999</v>
      </c>
      <c r="Y89" s="49">
        <v>820</v>
      </c>
      <c r="Z89" s="64">
        <v>3.472</v>
      </c>
      <c r="AA89" s="64">
        <v>2.59243511E-2</v>
      </c>
      <c r="AB89" s="65">
        <v>13.254713114999999</v>
      </c>
      <c r="AC89" s="62">
        <v>4198</v>
      </c>
      <c r="AD89" s="63">
        <v>37.501977132</v>
      </c>
      <c r="AE89" s="64">
        <v>-1.370926554</v>
      </c>
      <c r="AF89" s="65">
        <v>14.422080181</v>
      </c>
    </row>
    <row r="90" spans="1:32" x14ac:dyDescent="0.2">
      <c r="A90" s="26" t="s">
        <v>2</v>
      </c>
      <c r="B90" s="49">
        <v>2006</v>
      </c>
      <c r="C90" s="50">
        <v>0.48839562530000002</v>
      </c>
      <c r="D90" s="51">
        <v>4164</v>
      </c>
      <c r="E90" s="53">
        <v>6639.9951969000003</v>
      </c>
      <c r="F90" s="78">
        <v>7850</v>
      </c>
      <c r="G90" s="52">
        <v>241.75117707000001</v>
      </c>
      <c r="H90" s="53">
        <v>30.694901145999999</v>
      </c>
      <c r="I90" s="54">
        <v>368</v>
      </c>
      <c r="J90" s="56">
        <v>253.6875</v>
      </c>
      <c r="K90" s="55">
        <v>4.2517774514999997</v>
      </c>
      <c r="L90" s="56">
        <v>16.259931434999999</v>
      </c>
      <c r="M90" s="57">
        <v>367</v>
      </c>
      <c r="N90" s="81">
        <v>249.34877384000001</v>
      </c>
      <c r="O90" s="58">
        <v>5.4862218965</v>
      </c>
      <c r="P90" s="59">
        <v>23.726798496000001</v>
      </c>
      <c r="Q90" s="87">
        <v>368</v>
      </c>
      <c r="R90" s="87">
        <v>934.54076086999999</v>
      </c>
      <c r="S90" s="110">
        <v>17.937789058</v>
      </c>
      <c r="T90" s="109">
        <v>10.636586177</v>
      </c>
      <c r="U90" s="60">
        <v>4164</v>
      </c>
      <c r="V90" s="60">
        <v>151</v>
      </c>
      <c r="W90" s="61">
        <v>3.1824894186999999</v>
      </c>
      <c r="X90" s="60">
        <v>16.872844977</v>
      </c>
      <c r="Y90" s="49">
        <v>831</v>
      </c>
      <c r="Z90" s="64">
        <v>3.464</v>
      </c>
      <c r="AA90" s="64">
        <v>3.4926047699999997E-2</v>
      </c>
      <c r="AB90" s="65">
        <v>14.014790467999999</v>
      </c>
      <c r="AC90" s="62">
        <v>4136</v>
      </c>
      <c r="AD90" s="63">
        <v>38.173283366</v>
      </c>
      <c r="AE90" s="64">
        <v>-0.55907701200000004</v>
      </c>
      <c r="AF90" s="65">
        <v>14.761333862000001</v>
      </c>
    </row>
    <row r="91" spans="1:32" x14ac:dyDescent="0.2">
      <c r="A91" s="26" t="s">
        <v>2</v>
      </c>
      <c r="B91" s="49">
        <v>2007</v>
      </c>
      <c r="C91" s="50">
        <v>0.53929677050000002</v>
      </c>
      <c r="D91" s="51">
        <v>3998</v>
      </c>
      <c r="E91" s="53">
        <v>6771.9502251000004</v>
      </c>
      <c r="F91" s="78">
        <v>7760</v>
      </c>
      <c r="G91" s="52">
        <v>262.12524485</v>
      </c>
      <c r="H91" s="53">
        <v>29.937619201</v>
      </c>
      <c r="I91" s="54">
        <v>349</v>
      </c>
      <c r="J91" s="56">
        <v>257.46991403999999</v>
      </c>
      <c r="K91" s="55">
        <v>5.1760063365000004</v>
      </c>
      <c r="L91" s="56">
        <v>15.603799690000001</v>
      </c>
      <c r="M91" s="57">
        <v>349</v>
      </c>
      <c r="N91" s="81">
        <v>243.53868195000001</v>
      </c>
      <c r="O91" s="58">
        <v>5.8976225976999999</v>
      </c>
      <c r="P91" s="59">
        <v>23.002140333</v>
      </c>
      <c r="Q91" s="87">
        <v>349</v>
      </c>
      <c r="R91" s="87">
        <v>925.06017192000002</v>
      </c>
      <c r="S91" s="110">
        <v>19.172495824999999</v>
      </c>
      <c r="T91" s="109">
        <v>9.9956644049999994</v>
      </c>
      <c r="U91" s="60">
        <v>3998</v>
      </c>
      <c r="V91" s="60">
        <v>150</v>
      </c>
      <c r="W91" s="61">
        <v>3.2504247936000001</v>
      </c>
      <c r="X91" s="60">
        <v>16.172729102000002</v>
      </c>
      <c r="Y91" s="49">
        <v>785</v>
      </c>
      <c r="Z91" s="64">
        <v>3.2589999999999999</v>
      </c>
      <c r="AA91" s="64">
        <v>2.9685169999999999E-3</v>
      </c>
      <c r="AB91" s="65">
        <v>13.538773818999999</v>
      </c>
      <c r="AC91" s="62">
        <v>3975</v>
      </c>
      <c r="AD91" s="63">
        <v>36.502314464999998</v>
      </c>
      <c r="AE91" s="64">
        <v>-1.696322409</v>
      </c>
      <c r="AF91" s="65">
        <v>14.047358381</v>
      </c>
    </row>
    <row r="92" spans="1:32" x14ac:dyDescent="0.2">
      <c r="A92" s="26" t="s">
        <v>2</v>
      </c>
      <c r="B92" s="49">
        <v>2008</v>
      </c>
      <c r="C92" s="50">
        <v>0.50029466290000002</v>
      </c>
      <c r="D92" s="51">
        <v>3908</v>
      </c>
      <c r="E92" s="53">
        <v>6806.6596724999999</v>
      </c>
      <c r="F92" s="78">
        <v>7675</v>
      </c>
      <c r="G92" s="52">
        <v>239.59276743000001</v>
      </c>
      <c r="H92" s="53">
        <v>29.584704104</v>
      </c>
      <c r="I92" s="54">
        <v>365</v>
      </c>
      <c r="J92" s="56">
        <v>251.75616438</v>
      </c>
      <c r="K92" s="55">
        <v>4.7070748529999999</v>
      </c>
      <c r="L92" s="56">
        <v>15.523095493</v>
      </c>
      <c r="M92" s="57">
        <v>370</v>
      </c>
      <c r="N92" s="81">
        <v>248.93783783999999</v>
      </c>
      <c r="O92" s="58">
        <v>5.5104332463999999</v>
      </c>
      <c r="P92" s="59">
        <v>22.814083833000002</v>
      </c>
      <c r="Q92" s="87">
        <v>370</v>
      </c>
      <c r="R92" s="87">
        <v>931.51081080999995</v>
      </c>
      <c r="S92" s="110">
        <v>20.870572277000001</v>
      </c>
      <c r="T92" s="109">
        <v>9.8848411313</v>
      </c>
      <c r="U92" s="60">
        <v>3908</v>
      </c>
      <c r="V92" s="60">
        <v>147</v>
      </c>
      <c r="W92" s="61">
        <v>2.8993804121000002</v>
      </c>
      <c r="X92" s="60">
        <v>16.010861894000001</v>
      </c>
      <c r="Y92" s="49">
        <v>778</v>
      </c>
      <c r="Z92" s="64">
        <v>3.2930000000000001</v>
      </c>
      <c r="AA92" s="64">
        <v>-2.5434681000000001E-2</v>
      </c>
      <c r="AB92" s="65">
        <v>13.620918622</v>
      </c>
      <c r="AC92" s="62">
        <v>3867</v>
      </c>
      <c r="AD92" s="63">
        <v>33.451590379999999</v>
      </c>
      <c r="AE92" s="64">
        <v>-3.9700709330000001</v>
      </c>
      <c r="AF92" s="65">
        <v>13.712362636</v>
      </c>
    </row>
    <row r="93" spans="1:32" x14ac:dyDescent="0.2">
      <c r="A93" s="26" t="s">
        <v>2</v>
      </c>
      <c r="B93" s="49">
        <v>2009</v>
      </c>
      <c r="C93" s="50">
        <v>0.5093071669</v>
      </c>
      <c r="D93" s="51">
        <v>3579</v>
      </c>
      <c r="E93" s="53">
        <v>6874.626432</v>
      </c>
      <c r="F93" s="78">
        <v>7241</v>
      </c>
      <c r="G93" s="52">
        <v>238.54907333</v>
      </c>
      <c r="H93" s="53">
        <v>29.273985775</v>
      </c>
      <c r="I93" s="54">
        <v>409</v>
      </c>
      <c r="J93" s="56">
        <v>255.04645477</v>
      </c>
      <c r="K93" s="55">
        <v>4.6459615225000004</v>
      </c>
      <c r="L93" s="56">
        <v>15.678034464</v>
      </c>
      <c r="M93" s="57">
        <v>411</v>
      </c>
      <c r="N93" s="81">
        <v>252.91727494</v>
      </c>
      <c r="O93" s="58">
        <v>5.4236655152999997</v>
      </c>
      <c r="P93" s="59">
        <v>22.505104033999999</v>
      </c>
      <c r="Q93" s="87">
        <v>410</v>
      </c>
      <c r="R93" s="87">
        <v>949.08292683000002</v>
      </c>
      <c r="S93" s="110">
        <v>18.031611682000001</v>
      </c>
      <c r="T93" s="109">
        <v>9.7551526951999996</v>
      </c>
      <c r="U93" s="60">
        <v>3579</v>
      </c>
      <c r="V93" s="60">
        <v>145</v>
      </c>
      <c r="W93" s="61">
        <v>2.3415233619000002</v>
      </c>
      <c r="X93" s="60">
        <v>15.719177632999999</v>
      </c>
      <c r="Y93" s="49">
        <v>802</v>
      </c>
      <c r="Z93" s="64">
        <v>3.0680000000000001</v>
      </c>
      <c r="AA93" s="64">
        <v>-2.9616900000000002E-2</v>
      </c>
      <c r="AB93" s="65">
        <v>13.813202004000001</v>
      </c>
      <c r="AC93" s="62">
        <v>3534</v>
      </c>
      <c r="AD93" s="63">
        <v>29.961912847000001</v>
      </c>
      <c r="AE93" s="64">
        <v>-5.6881864240000004</v>
      </c>
      <c r="AF93" s="65">
        <v>13.128804775000001</v>
      </c>
    </row>
    <row r="94" spans="1:32" x14ac:dyDescent="0.2">
      <c r="A94" s="26" t="s">
        <v>2</v>
      </c>
      <c r="B94" s="49">
        <v>2010</v>
      </c>
      <c r="C94" s="50">
        <v>0.6246611608</v>
      </c>
      <c r="D94" s="51">
        <v>3516</v>
      </c>
      <c r="E94" s="53">
        <v>7079.6797496999998</v>
      </c>
      <c r="F94" s="78">
        <v>7021</v>
      </c>
      <c r="G94" s="52">
        <v>285.75908133000001</v>
      </c>
      <c r="H94" s="53">
        <v>29.086360347999999</v>
      </c>
      <c r="I94" s="54">
        <v>345</v>
      </c>
      <c r="J94" s="56">
        <v>251.35362319000001</v>
      </c>
      <c r="K94" s="55">
        <v>5.1001575558000001</v>
      </c>
      <c r="L94" s="56">
        <v>15.608115484000001</v>
      </c>
      <c r="M94" s="57">
        <v>346</v>
      </c>
      <c r="N94" s="81">
        <v>248.62716763</v>
      </c>
      <c r="O94" s="58">
        <v>6.4748157595000002</v>
      </c>
      <c r="P94" s="59">
        <v>22.476352807000001</v>
      </c>
      <c r="Q94" s="87">
        <v>344</v>
      </c>
      <c r="R94" s="87">
        <v>939.38662791000002</v>
      </c>
      <c r="S94" s="110">
        <v>19.369871249999999</v>
      </c>
      <c r="T94" s="109">
        <v>9.1022664286000001</v>
      </c>
      <c r="U94" s="60">
        <v>3516</v>
      </c>
      <c r="V94" s="60">
        <v>143</v>
      </c>
      <c r="W94" s="61">
        <v>2.3848695651999998</v>
      </c>
      <c r="X94" s="60">
        <v>15.219132003</v>
      </c>
      <c r="Y94" s="49">
        <v>805</v>
      </c>
      <c r="Z94" s="64">
        <v>3.077</v>
      </c>
      <c r="AA94" s="64">
        <v>-5.4499056999999997E-2</v>
      </c>
      <c r="AB94" s="65">
        <v>13.406600377</v>
      </c>
      <c r="AC94" s="62">
        <v>3472</v>
      </c>
      <c r="AD94" s="63">
        <v>26.587413594000001</v>
      </c>
      <c r="AE94" s="64">
        <v>-7.167478118</v>
      </c>
      <c r="AF94" s="65">
        <v>12.367089674000001</v>
      </c>
    </row>
    <row r="95" spans="1:32" x14ac:dyDescent="0.2">
      <c r="A95" s="26" t="s">
        <v>2</v>
      </c>
      <c r="B95" s="49">
        <v>2011</v>
      </c>
      <c r="C95" s="50">
        <v>0.70225828170000004</v>
      </c>
      <c r="D95" s="51">
        <v>2885</v>
      </c>
      <c r="E95" s="53">
        <v>7142.7303293000004</v>
      </c>
      <c r="F95" s="78">
        <v>6185</v>
      </c>
      <c r="G95" s="52">
        <v>289.07068715000003</v>
      </c>
      <c r="H95" s="53">
        <v>27.542210185999998</v>
      </c>
      <c r="I95" s="54">
        <v>239</v>
      </c>
      <c r="J95" s="56">
        <v>256</v>
      </c>
      <c r="K95" s="55">
        <v>5.6977367823999998</v>
      </c>
      <c r="L95" s="56">
        <v>14.683649854</v>
      </c>
      <c r="M95" s="57">
        <v>239</v>
      </c>
      <c r="N95" s="81">
        <v>241.01255230000001</v>
      </c>
      <c r="O95" s="58">
        <v>6.4911349078000002</v>
      </c>
      <c r="P95" s="59">
        <v>21.369541896000001</v>
      </c>
      <c r="Q95" s="87">
        <v>239</v>
      </c>
      <c r="R95" s="87">
        <v>922.82426778000001</v>
      </c>
      <c r="S95" s="110">
        <v>18.570841389999998</v>
      </c>
      <c r="T95" s="109">
        <v>8.0979796155999999</v>
      </c>
      <c r="U95" s="60">
        <v>2885</v>
      </c>
      <c r="V95" s="60">
        <v>140</v>
      </c>
      <c r="W95" s="61">
        <v>2.1147600777000002</v>
      </c>
      <c r="X95" s="60">
        <v>14.169003238</v>
      </c>
      <c r="Y95" s="49">
        <v>597</v>
      </c>
      <c r="Z95" s="64">
        <v>2.9470000000000001</v>
      </c>
      <c r="AA95" s="64">
        <v>-6.6977839999999997E-2</v>
      </c>
      <c r="AB95" s="65">
        <v>12.383568074999999</v>
      </c>
      <c r="AC95" s="62">
        <v>2774</v>
      </c>
      <c r="AD95" s="63">
        <v>23.487923576</v>
      </c>
      <c r="AE95" s="64">
        <v>-9.054099398</v>
      </c>
      <c r="AF95" s="65">
        <v>11.047895200999999</v>
      </c>
    </row>
    <row r="96" spans="1:32" x14ac:dyDescent="0.2">
      <c r="A96" s="26" t="s">
        <v>2</v>
      </c>
      <c r="B96" s="49">
        <v>2012</v>
      </c>
      <c r="C96" s="50">
        <v>0.73402435310000003</v>
      </c>
      <c r="D96" s="51">
        <v>1944</v>
      </c>
      <c r="E96" s="53">
        <v>7275.7366254999997</v>
      </c>
      <c r="F96" s="78">
        <v>5651</v>
      </c>
      <c r="G96" s="52">
        <v>284.00310918000002</v>
      </c>
      <c r="H96" s="53">
        <v>24.531095912000001</v>
      </c>
      <c r="I96" s="54">
        <v>196</v>
      </c>
      <c r="J96" s="56">
        <v>258.77551019999999</v>
      </c>
      <c r="K96" s="55">
        <v>5.5716607522999997</v>
      </c>
      <c r="L96" s="56">
        <v>13.659352732</v>
      </c>
      <c r="M96" s="57">
        <v>199</v>
      </c>
      <c r="N96" s="81">
        <v>247.04020101</v>
      </c>
      <c r="O96" s="58">
        <v>6.0299194404999996</v>
      </c>
      <c r="P96" s="59">
        <v>19.318034525000002</v>
      </c>
      <c r="Q96" s="87">
        <v>199</v>
      </c>
      <c r="R96" s="87">
        <v>938.69849246000001</v>
      </c>
      <c r="S96" s="110">
        <v>16.118091192000001</v>
      </c>
      <c r="T96" s="109">
        <v>7.4710254921999999</v>
      </c>
      <c r="U96" s="60">
        <v>1944</v>
      </c>
      <c r="V96" s="60">
        <v>131</v>
      </c>
      <c r="W96" s="61">
        <v>1.7680070833999999</v>
      </c>
      <c r="X96" s="60">
        <v>12.587312378</v>
      </c>
      <c r="Y96" s="49">
        <v>522</v>
      </c>
      <c r="Z96" s="64">
        <v>2.8330000000000002</v>
      </c>
      <c r="AA96" s="64">
        <v>-8.2215836E-2</v>
      </c>
      <c r="AB96" s="65">
        <v>11.731330386</v>
      </c>
      <c r="AC96" s="62">
        <v>1285</v>
      </c>
      <c r="AD96" s="63">
        <v>21.788871595</v>
      </c>
      <c r="AE96" s="64">
        <v>-9.9287178479999998</v>
      </c>
      <c r="AF96" s="65">
        <v>9.8261898296000005</v>
      </c>
    </row>
    <row r="97" spans="1:32" x14ac:dyDescent="0.2">
      <c r="A97" s="26" t="s">
        <v>2</v>
      </c>
      <c r="B97" s="49">
        <v>2013</v>
      </c>
      <c r="C97" s="50">
        <v>0.76121587670000002</v>
      </c>
      <c r="D97" s="51">
        <v>619</v>
      </c>
      <c r="E97" s="53">
        <v>7880.8432955999997</v>
      </c>
      <c r="F97" s="78">
        <v>5283</v>
      </c>
      <c r="G97" s="52">
        <v>277.15961575</v>
      </c>
      <c r="H97" s="53">
        <v>19.403573915999999</v>
      </c>
      <c r="I97" s="54">
        <v>64</v>
      </c>
      <c r="J97" s="56">
        <v>268.125</v>
      </c>
      <c r="K97" s="55">
        <v>5.5392335419999998</v>
      </c>
      <c r="L97" s="56">
        <v>11.19588598</v>
      </c>
      <c r="M97" s="57">
        <v>65</v>
      </c>
      <c r="N97" s="81">
        <v>252.67692307999999</v>
      </c>
      <c r="O97" s="58">
        <v>5.6535984847999998</v>
      </c>
      <c r="P97" s="59">
        <v>15.435753598</v>
      </c>
      <c r="Q97" s="87">
        <v>65</v>
      </c>
      <c r="R97" s="87">
        <v>964.69230769000001</v>
      </c>
      <c r="S97" s="110">
        <v>15.567541629999999</v>
      </c>
      <c r="T97" s="109">
        <v>6.1524182649999997</v>
      </c>
      <c r="U97" s="60">
        <v>619</v>
      </c>
      <c r="V97" s="60">
        <v>120</v>
      </c>
      <c r="W97" s="61">
        <v>1.2881970442999999</v>
      </c>
      <c r="X97" s="60">
        <v>10.219650246</v>
      </c>
      <c r="Y97" s="49">
        <v>131</v>
      </c>
      <c r="Z97" s="64">
        <v>2.5430000000000001</v>
      </c>
      <c r="AA97" s="64">
        <v>-0.104242366</v>
      </c>
      <c r="AB97" s="65">
        <v>9.2454622560999997</v>
      </c>
      <c r="AC97" s="62">
        <v>72</v>
      </c>
      <c r="AD97" s="63">
        <v>22.431944443999999</v>
      </c>
      <c r="AE97" s="64">
        <v>-8.9187353330000008</v>
      </c>
      <c r="AF97" s="65">
        <v>8.7238613988000004</v>
      </c>
    </row>
    <row r="98" spans="1:32" x14ac:dyDescent="0.2">
      <c r="A98" s="26" t="s">
        <v>2</v>
      </c>
      <c r="B98" s="49">
        <v>2014</v>
      </c>
      <c r="C98" s="50">
        <v>0.89273581140000002</v>
      </c>
      <c r="F98" s="78">
        <v>4681</v>
      </c>
      <c r="G98" s="52">
        <v>274.48532578999999</v>
      </c>
      <c r="H98" s="53">
        <v>16.274772057</v>
      </c>
      <c r="S98" s="110"/>
      <c r="Y98" s="49"/>
      <c r="Z98" s="64"/>
      <c r="AA98" s="64"/>
      <c r="AB98" s="65"/>
    </row>
    <row r="99" spans="1:32" x14ac:dyDescent="0.2">
      <c r="A99" s="26" t="s">
        <v>2</v>
      </c>
      <c r="B99" s="49">
        <v>2015</v>
      </c>
      <c r="C99" s="50">
        <v>1.0605515041</v>
      </c>
      <c r="F99" s="78">
        <v>2084</v>
      </c>
      <c r="G99" s="52">
        <v>334.92010076999998</v>
      </c>
      <c r="H99" s="53">
        <v>15.365067179</v>
      </c>
      <c r="S99" s="110"/>
      <c r="Y99" s="49"/>
      <c r="Z99" s="64"/>
      <c r="AA99" s="64"/>
      <c r="AB99" s="65"/>
    </row>
    <row r="100" spans="1:32" x14ac:dyDescent="0.2">
      <c r="A100" s="26" t="s">
        <v>2</v>
      </c>
      <c r="B100" s="49">
        <v>2016</v>
      </c>
      <c r="C100" s="50">
        <v>1.3859859155000001</v>
      </c>
      <c r="F100" s="78">
        <v>140</v>
      </c>
      <c r="G100" s="52">
        <v>385.05914286000001</v>
      </c>
      <c r="H100" s="53">
        <v>14.555</v>
      </c>
      <c r="S100" s="110"/>
      <c r="Y100" s="49"/>
      <c r="Z100" s="64"/>
      <c r="AA100" s="64"/>
      <c r="AB100" s="65"/>
    </row>
    <row r="101" spans="1:32" x14ac:dyDescent="0.2">
      <c r="A101" s="26" t="s">
        <v>38</v>
      </c>
      <c r="B101" s="49">
        <v>1987</v>
      </c>
      <c r="C101" s="50">
        <v>0</v>
      </c>
      <c r="F101" s="78">
        <v>53</v>
      </c>
      <c r="G101" s="52">
        <v>-90.84792453</v>
      </c>
      <c r="H101" s="53">
        <v>32.112245283</v>
      </c>
      <c r="S101" s="110"/>
      <c r="Y101" s="49"/>
      <c r="Z101" s="64"/>
      <c r="AA101" s="64"/>
      <c r="AB101" s="65"/>
    </row>
    <row r="102" spans="1:32" x14ac:dyDescent="0.2">
      <c r="A102" s="26" t="s">
        <v>38</v>
      </c>
      <c r="B102" s="49">
        <v>1988</v>
      </c>
      <c r="C102" s="50">
        <v>0.24042735039999999</v>
      </c>
      <c r="D102" s="51">
        <v>74</v>
      </c>
      <c r="E102" s="53">
        <v>3809.6216215999998</v>
      </c>
      <c r="F102" s="78">
        <v>88</v>
      </c>
      <c r="G102" s="52">
        <v>-92.521477270000005</v>
      </c>
      <c r="H102" s="53">
        <v>34.724477272999998</v>
      </c>
      <c r="S102" s="110"/>
      <c r="U102" s="60">
        <v>74</v>
      </c>
      <c r="V102" s="60">
        <v>132</v>
      </c>
      <c r="W102" s="61">
        <v>0.64793181820000001</v>
      </c>
      <c r="X102" s="60">
        <v>16.000545455000001</v>
      </c>
      <c r="Y102" s="49"/>
      <c r="Z102" s="64"/>
      <c r="AA102" s="64"/>
      <c r="AB102" s="65"/>
      <c r="AC102" s="62">
        <v>72</v>
      </c>
      <c r="AD102" s="63">
        <v>48.945833333000003</v>
      </c>
      <c r="AE102" s="64">
        <v>0.1677471264</v>
      </c>
      <c r="AF102" s="65">
        <v>11.024252874</v>
      </c>
    </row>
    <row r="103" spans="1:32" x14ac:dyDescent="0.2">
      <c r="A103" s="26" t="s">
        <v>38</v>
      </c>
      <c r="B103" s="49">
        <v>1989</v>
      </c>
      <c r="C103" s="50">
        <v>0</v>
      </c>
      <c r="D103" s="51">
        <v>58</v>
      </c>
      <c r="E103" s="53">
        <v>4035.1724138</v>
      </c>
      <c r="F103" s="78">
        <v>69</v>
      </c>
      <c r="G103" s="52">
        <v>-14.404927539999999</v>
      </c>
      <c r="H103" s="53">
        <v>32.939376811999999</v>
      </c>
      <c r="S103" s="110"/>
      <c r="U103" s="60">
        <v>58</v>
      </c>
      <c r="V103" s="60">
        <v>129</v>
      </c>
      <c r="W103" s="61">
        <v>0.72084057970000004</v>
      </c>
      <c r="X103" s="60">
        <v>15.137840580000001</v>
      </c>
      <c r="Y103" s="49"/>
      <c r="Z103" s="64"/>
      <c r="AA103" s="64"/>
      <c r="AB103" s="65"/>
      <c r="AC103" s="62">
        <v>58</v>
      </c>
      <c r="AD103" s="63">
        <v>44.115517240999999</v>
      </c>
      <c r="AE103" s="64">
        <v>0.29529850749999997</v>
      </c>
      <c r="AF103" s="65">
        <v>11.673089552</v>
      </c>
    </row>
    <row r="104" spans="1:32" x14ac:dyDescent="0.2">
      <c r="A104" s="26" t="s">
        <v>38</v>
      </c>
      <c r="B104" s="49">
        <v>1990</v>
      </c>
      <c r="C104" s="50">
        <v>5.9036145000000003E-3</v>
      </c>
      <c r="D104" s="51">
        <v>84</v>
      </c>
      <c r="E104" s="53">
        <v>4299.1309523999998</v>
      </c>
      <c r="F104" s="78">
        <v>98</v>
      </c>
      <c r="G104" s="52">
        <v>-7.6233673470000003</v>
      </c>
      <c r="H104" s="53">
        <v>32.064214286000002</v>
      </c>
      <c r="S104" s="110"/>
      <c r="U104" s="60">
        <v>84</v>
      </c>
      <c r="V104" s="60">
        <v>134</v>
      </c>
      <c r="W104" s="61">
        <v>1.7061122448999999</v>
      </c>
      <c r="X104" s="60">
        <v>12.966653061000001</v>
      </c>
      <c r="Y104" s="49"/>
      <c r="Z104" s="64"/>
      <c r="AA104" s="64"/>
      <c r="AB104" s="65"/>
      <c r="AC104" s="62">
        <v>84</v>
      </c>
      <c r="AD104" s="63">
        <v>52.496428571000003</v>
      </c>
      <c r="AE104" s="64">
        <v>0.68170408159999996</v>
      </c>
      <c r="AF104" s="65">
        <v>9.3787346939000003</v>
      </c>
    </row>
    <row r="105" spans="1:32" x14ac:dyDescent="0.2">
      <c r="A105" s="26" t="s">
        <v>38</v>
      </c>
      <c r="B105" s="49">
        <v>1991</v>
      </c>
      <c r="C105" s="50">
        <v>0</v>
      </c>
      <c r="D105" s="51">
        <v>99</v>
      </c>
      <c r="E105" s="53">
        <v>4189.3838384000001</v>
      </c>
      <c r="F105" s="78">
        <v>127</v>
      </c>
      <c r="G105" s="52">
        <v>-35.316062989999999</v>
      </c>
      <c r="H105" s="53">
        <v>33.368204724000002</v>
      </c>
      <c r="S105" s="110"/>
      <c r="U105" s="60">
        <v>99</v>
      </c>
      <c r="V105" s="60">
        <v>127</v>
      </c>
      <c r="W105" s="61">
        <v>1.8921811023999999</v>
      </c>
      <c r="X105" s="60">
        <v>14.762299213</v>
      </c>
      <c r="Y105" s="49"/>
      <c r="Z105" s="64"/>
      <c r="AA105" s="64"/>
      <c r="AB105" s="65"/>
      <c r="AC105" s="62">
        <v>98</v>
      </c>
      <c r="AD105" s="63">
        <v>39.415306121999997</v>
      </c>
      <c r="AE105" s="64">
        <v>0.3006141732</v>
      </c>
      <c r="AF105" s="65">
        <v>11.445637795</v>
      </c>
    </row>
    <row r="106" spans="1:32" x14ac:dyDescent="0.2">
      <c r="A106" s="26" t="s">
        <v>38</v>
      </c>
      <c r="B106" s="49">
        <v>1992</v>
      </c>
      <c r="C106" s="50">
        <v>9.7644927500000006E-2</v>
      </c>
      <c r="D106" s="51">
        <v>143</v>
      </c>
      <c r="E106" s="53">
        <v>4717.7202797</v>
      </c>
      <c r="F106" s="78">
        <v>188</v>
      </c>
      <c r="G106" s="52">
        <v>-6.1244680850000002</v>
      </c>
      <c r="H106" s="53">
        <v>33.930632979000002</v>
      </c>
      <c r="S106" s="110"/>
      <c r="U106" s="60">
        <v>143</v>
      </c>
      <c r="V106" s="60">
        <v>131</v>
      </c>
      <c r="W106" s="61">
        <v>1.2988138298</v>
      </c>
      <c r="X106" s="60">
        <v>16.375734043000001</v>
      </c>
      <c r="Y106" s="49"/>
      <c r="Z106" s="64"/>
      <c r="AA106" s="64"/>
      <c r="AB106" s="65"/>
      <c r="AC106" s="62">
        <v>143</v>
      </c>
      <c r="AD106" s="63">
        <v>44.06013986</v>
      </c>
      <c r="AE106" s="64">
        <v>0.48210106380000001</v>
      </c>
      <c r="AF106" s="65">
        <v>13.489446809</v>
      </c>
    </row>
    <row r="107" spans="1:32" x14ac:dyDescent="0.2">
      <c r="A107" s="26" t="s">
        <v>38</v>
      </c>
      <c r="B107" s="49">
        <v>1993</v>
      </c>
      <c r="C107" s="50">
        <v>7.4805825199999995E-2</v>
      </c>
      <c r="D107" s="51">
        <v>237</v>
      </c>
      <c r="E107" s="53">
        <v>4924.0506329</v>
      </c>
      <c r="F107" s="78">
        <v>297</v>
      </c>
      <c r="G107" s="52">
        <v>22.678585858999998</v>
      </c>
      <c r="H107" s="53">
        <v>31.781548822000001</v>
      </c>
      <c r="S107" s="110"/>
      <c r="U107" s="60">
        <v>237</v>
      </c>
      <c r="V107" s="60">
        <v>137</v>
      </c>
      <c r="W107" s="61">
        <v>0.73812121210000003</v>
      </c>
      <c r="X107" s="60">
        <v>13.657292929</v>
      </c>
      <c r="Y107" s="49"/>
      <c r="Z107" s="64"/>
      <c r="AA107" s="64"/>
      <c r="AB107" s="65"/>
      <c r="AC107" s="62">
        <v>232</v>
      </c>
      <c r="AD107" s="63">
        <v>44.003448276</v>
      </c>
      <c r="AE107" s="64">
        <v>0.35668027209999997</v>
      </c>
      <c r="AF107" s="65">
        <v>11.376070748</v>
      </c>
    </row>
    <row r="108" spans="1:32" x14ac:dyDescent="0.2">
      <c r="A108" s="26" t="s">
        <v>38</v>
      </c>
      <c r="B108" s="49">
        <v>1994</v>
      </c>
      <c r="C108" s="50">
        <v>0.1885426009</v>
      </c>
      <c r="D108" s="51">
        <v>198</v>
      </c>
      <c r="E108" s="53">
        <v>4925.1767676999998</v>
      </c>
      <c r="F108" s="78">
        <v>320</v>
      </c>
      <c r="G108" s="52">
        <v>27.722375</v>
      </c>
      <c r="H108" s="53">
        <v>32.437346875000003</v>
      </c>
      <c r="S108" s="110"/>
      <c r="U108" s="60">
        <v>198</v>
      </c>
      <c r="V108" s="60">
        <v>137</v>
      </c>
      <c r="W108" s="61">
        <v>2.0621468749999998</v>
      </c>
      <c r="X108" s="60">
        <v>16.090837499999999</v>
      </c>
      <c r="Y108" s="49"/>
      <c r="Z108" s="64"/>
      <c r="AA108" s="64"/>
      <c r="AB108" s="65"/>
      <c r="AC108" s="62">
        <v>192</v>
      </c>
      <c r="AD108" s="63">
        <v>44.5</v>
      </c>
      <c r="AE108" s="64">
        <v>0.61112101910000005</v>
      </c>
      <c r="AF108" s="65">
        <v>13.728776115000001</v>
      </c>
    </row>
    <row r="109" spans="1:32" x14ac:dyDescent="0.2">
      <c r="A109" s="26" t="s">
        <v>38</v>
      </c>
      <c r="B109" s="49">
        <v>1995</v>
      </c>
      <c r="C109" s="50">
        <v>0.29413145540000002</v>
      </c>
      <c r="D109" s="51">
        <v>198</v>
      </c>
      <c r="E109" s="53">
        <v>4976.2171717000001</v>
      </c>
      <c r="F109" s="78">
        <v>308</v>
      </c>
      <c r="G109" s="52">
        <v>32.384350648999998</v>
      </c>
      <c r="H109" s="53">
        <v>32.873698052000002</v>
      </c>
      <c r="S109" s="110"/>
      <c r="U109" s="60">
        <v>198</v>
      </c>
      <c r="V109" s="60">
        <v>144</v>
      </c>
      <c r="W109" s="61">
        <v>2.1772337662000001</v>
      </c>
      <c r="X109" s="60">
        <v>15.836061687999999</v>
      </c>
      <c r="Y109" s="49"/>
      <c r="Z109" s="64"/>
      <c r="AA109" s="64"/>
      <c r="AB109" s="65"/>
      <c r="AC109" s="62">
        <v>197</v>
      </c>
      <c r="AD109" s="63">
        <v>42.302538071000001</v>
      </c>
      <c r="AE109" s="64">
        <v>0.44923684209999998</v>
      </c>
      <c r="AF109" s="65">
        <v>13.418615789</v>
      </c>
    </row>
    <row r="110" spans="1:32" x14ac:dyDescent="0.2">
      <c r="A110" s="26" t="s">
        <v>38</v>
      </c>
      <c r="B110" s="49">
        <v>1996</v>
      </c>
      <c r="C110" s="50">
        <v>0.16364389230000001</v>
      </c>
      <c r="D110" s="51">
        <v>276</v>
      </c>
      <c r="E110" s="53">
        <v>5132.0507245999997</v>
      </c>
      <c r="F110" s="78">
        <v>378</v>
      </c>
      <c r="G110" s="52">
        <v>82.320476189999994</v>
      </c>
      <c r="H110" s="53">
        <v>34.390915344</v>
      </c>
      <c r="S110" s="110"/>
      <c r="U110" s="60">
        <v>276</v>
      </c>
      <c r="V110" s="60">
        <v>142</v>
      </c>
      <c r="W110" s="61">
        <v>2.3663994708999998</v>
      </c>
      <c r="X110" s="60">
        <v>17.342708994999999</v>
      </c>
      <c r="Y110" s="49"/>
      <c r="Z110" s="64"/>
      <c r="AA110" s="64"/>
      <c r="AB110" s="65"/>
      <c r="AC110" s="62">
        <v>268</v>
      </c>
      <c r="AD110" s="63">
        <v>38.761940299000003</v>
      </c>
      <c r="AE110" s="64">
        <v>0.59051069519999999</v>
      </c>
      <c r="AF110" s="65">
        <v>15.058216845</v>
      </c>
    </row>
    <row r="111" spans="1:32" x14ac:dyDescent="0.2">
      <c r="A111" s="26" t="s">
        <v>38</v>
      </c>
      <c r="B111" s="49">
        <v>1997</v>
      </c>
      <c r="C111" s="50">
        <v>0.1134807692</v>
      </c>
      <c r="D111" s="51">
        <v>264</v>
      </c>
      <c r="E111" s="53">
        <v>5242.7386364000004</v>
      </c>
      <c r="F111" s="78">
        <v>386</v>
      </c>
      <c r="G111" s="52">
        <v>48.684145078</v>
      </c>
      <c r="H111" s="53">
        <v>34.508629534000001</v>
      </c>
      <c r="S111" s="110"/>
      <c r="U111" s="60">
        <v>264</v>
      </c>
      <c r="V111" s="60">
        <v>139</v>
      </c>
      <c r="W111" s="61">
        <v>3.0872435233000002</v>
      </c>
      <c r="X111" s="60">
        <v>17.683914508000001</v>
      </c>
      <c r="Y111" s="49"/>
      <c r="Z111" s="64"/>
      <c r="AA111" s="64"/>
      <c r="AB111" s="65"/>
      <c r="AC111" s="62">
        <v>257</v>
      </c>
      <c r="AD111" s="63">
        <v>38.091828794000001</v>
      </c>
      <c r="AE111" s="64">
        <v>0.38797656250000001</v>
      </c>
      <c r="AF111" s="65">
        <v>15.340696354</v>
      </c>
    </row>
    <row r="112" spans="1:32" x14ac:dyDescent="0.2">
      <c r="A112" s="26" t="s">
        <v>38</v>
      </c>
      <c r="B112" s="49">
        <v>1998</v>
      </c>
      <c r="C112" s="50">
        <v>5.0219780200000001E-2</v>
      </c>
      <c r="D112" s="51">
        <v>287</v>
      </c>
      <c r="E112" s="53">
        <v>5071.6829268000001</v>
      </c>
      <c r="F112" s="78">
        <v>438</v>
      </c>
      <c r="G112" s="52">
        <v>118.4206621</v>
      </c>
      <c r="H112" s="53">
        <v>32.765436072999996</v>
      </c>
      <c r="S112" s="110"/>
      <c r="U112" s="60">
        <v>287</v>
      </c>
      <c r="V112" s="60">
        <v>144</v>
      </c>
      <c r="W112" s="61">
        <v>3.2042351598000001</v>
      </c>
      <c r="X112" s="60">
        <v>16.695922373999998</v>
      </c>
      <c r="Y112" s="49"/>
      <c r="Z112" s="64"/>
      <c r="AA112" s="64"/>
      <c r="AB112" s="65"/>
      <c r="AC112" s="62">
        <v>278</v>
      </c>
      <c r="AD112" s="63">
        <v>37.918345324000001</v>
      </c>
      <c r="AE112" s="64">
        <v>0.79454861109999997</v>
      </c>
      <c r="AF112" s="65">
        <v>14.669177315000001</v>
      </c>
    </row>
    <row r="113" spans="1:32" x14ac:dyDescent="0.2">
      <c r="A113" s="26" t="s">
        <v>38</v>
      </c>
      <c r="B113" s="49">
        <v>1999</v>
      </c>
      <c r="C113" s="50">
        <v>7.7667103500000001E-2</v>
      </c>
      <c r="D113" s="51">
        <v>368</v>
      </c>
      <c r="E113" s="53">
        <v>5078.4130434999997</v>
      </c>
      <c r="F113" s="78">
        <v>562</v>
      </c>
      <c r="G113" s="52">
        <v>157.90065835999999</v>
      </c>
      <c r="H113" s="53">
        <v>32.665252668999997</v>
      </c>
      <c r="S113" s="110"/>
      <c r="U113" s="60">
        <v>368</v>
      </c>
      <c r="V113" s="60">
        <v>149</v>
      </c>
      <c r="W113" s="61">
        <v>3.0187953737000002</v>
      </c>
      <c r="X113" s="60">
        <v>16.082962633000001</v>
      </c>
      <c r="Y113" s="49"/>
      <c r="Z113" s="64"/>
      <c r="AA113" s="64"/>
      <c r="AB113" s="65"/>
      <c r="AC113" s="62">
        <v>362</v>
      </c>
      <c r="AD113" s="63">
        <v>38.604419890000003</v>
      </c>
      <c r="AE113" s="64">
        <v>1.97297297E-2</v>
      </c>
      <c r="AF113" s="65">
        <v>14.195492973</v>
      </c>
    </row>
    <row r="114" spans="1:32" x14ac:dyDescent="0.2">
      <c r="A114" s="26" t="s">
        <v>38</v>
      </c>
      <c r="B114" s="49">
        <v>2000</v>
      </c>
      <c r="C114" s="50">
        <v>0.1339810427</v>
      </c>
      <c r="D114" s="51">
        <v>402</v>
      </c>
      <c r="E114" s="53">
        <v>5013.0248756000001</v>
      </c>
      <c r="F114" s="78">
        <v>606</v>
      </c>
      <c r="G114" s="52">
        <v>173.93658416</v>
      </c>
      <c r="H114" s="53">
        <v>32.570470297</v>
      </c>
      <c r="S114" s="110"/>
      <c r="U114" s="60">
        <v>402</v>
      </c>
      <c r="V114" s="60">
        <v>150</v>
      </c>
      <c r="W114" s="61">
        <v>2.4172677685999999</v>
      </c>
      <c r="X114" s="60">
        <v>15.782049586999999</v>
      </c>
      <c r="Y114" s="49"/>
      <c r="Z114" s="64"/>
      <c r="AA114" s="64"/>
      <c r="AB114" s="65"/>
      <c r="AC114" s="62">
        <v>399</v>
      </c>
      <c r="AD114" s="63">
        <v>41.465162907</v>
      </c>
      <c r="AE114" s="64">
        <v>0.1196013289</v>
      </c>
      <c r="AF114" s="65">
        <v>13.815067109999999</v>
      </c>
    </row>
    <row r="115" spans="1:32" x14ac:dyDescent="0.2">
      <c r="A115" s="26" t="s">
        <v>38</v>
      </c>
      <c r="B115" s="49">
        <v>2001</v>
      </c>
      <c r="C115" s="50">
        <v>0.1047745665</v>
      </c>
      <c r="D115" s="51">
        <v>461</v>
      </c>
      <c r="E115" s="53">
        <v>4961.2603036999999</v>
      </c>
      <c r="F115" s="78">
        <v>628</v>
      </c>
      <c r="G115" s="52">
        <v>174.34200637000001</v>
      </c>
      <c r="H115" s="53">
        <v>33.600635349999997</v>
      </c>
      <c r="S115" s="110"/>
      <c r="U115" s="60">
        <v>461</v>
      </c>
      <c r="V115" s="60">
        <v>157</v>
      </c>
      <c r="W115" s="61">
        <v>2.7804203822</v>
      </c>
      <c r="X115" s="60">
        <v>15.878794586</v>
      </c>
      <c r="Y115" s="49"/>
      <c r="Z115" s="64"/>
      <c r="AA115" s="64"/>
      <c r="AB115" s="65"/>
      <c r="AC115" s="62">
        <v>449</v>
      </c>
      <c r="AD115" s="63">
        <v>35.726503340999997</v>
      </c>
      <c r="AE115" s="64">
        <v>0.1935056543</v>
      </c>
      <c r="AF115" s="65">
        <v>14.513594507000001</v>
      </c>
    </row>
    <row r="116" spans="1:32" x14ac:dyDescent="0.2">
      <c r="A116" s="26" t="s">
        <v>38</v>
      </c>
      <c r="B116" s="49">
        <v>2002</v>
      </c>
      <c r="C116" s="50">
        <v>9.2524630499999996E-2</v>
      </c>
      <c r="D116" s="51">
        <v>389</v>
      </c>
      <c r="E116" s="53">
        <v>4884.4678663000004</v>
      </c>
      <c r="F116" s="78">
        <v>571</v>
      </c>
      <c r="G116" s="52">
        <v>136.91022767000001</v>
      </c>
      <c r="H116" s="53">
        <v>31.977014011000001</v>
      </c>
      <c r="S116" s="110"/>
      <c r="U116" s="60">
        <v>389</v>
      </c>
      <c r="V116" s="60">
        <v>152</v>
      </c>
      <c r="W116" s="61">
        <v>1.649061296</v>
      </c>
      <c r="X116" s="60">
        <v>15.128824869000001</v>
      </c>
      <c r="Y116" s="49"/>
      <c r="Z116" s="64"/>
      <c r="AA116" s="64"/>
      <c r="AB116" s="65"/>
      <c r="AC116" s="62">
        <v>381</v>
      </c>
      <c r="AD116" s="63">
        <v>37.500787402</v>
      </c>
      <c r="AE116" s="64">
        <v>0.24742266190000001</v>
      </c>
      <c r="AF116" s="65">
        <v>13.423331474999999</v>
      </c>
    </row>
    <row r="117" spans="1:32" x14ac:dyDescent="0.2">
      <c r="A117" s="26" t="s">
        <v>38</v>
      </c>
      <c r="B117" s="49">
        <v>2003</v>
      </c>
      <c r="C117" s="50">
        <v>0.145527192</v>
      </c>
      <c r="D117" s="51">
        <v>424</v>
      </c>
      <c r="E117" s="53">
        <v>5076.7146226000004</v>
      </c>
      <c r="F117" s="78">
        <v>609</v>
      </c>
      <c r="G117" s="52">
        <v>165.50630541999999</v>
      </c>
      <c r="H117" s="53">
        <v>32.101793102999999</v>
      </c>
      <c r="S117" s="110"/>
      <c r="U117" s="60">
        <v>424</v>
      </c>
      <c r="V117" s="60">
        <v>153</v>
      </c>
      <c r="W117" s="61">
        <v>1.7585977011</v>
      </c>
      <c r="X117" s="60">
        <v>15.240067323</v>
      </c>
      <c r="Y117" s="49"/>
      <c r="Z117" s="64"/>
      <c r="AA117" s="64"/>
      <c r="AB117" s="65"/>
      <c r="AC117" s="62">
        <v>410</v>
      </c>
      <c r="AD117" s="63">
        <v>36.726585366000002</v>
      </c>
      <c r="AE117" s="64">
        <v>0.32786789300000002</v>
      </c>
      <c r="AF117" s="65">
        <v>13.596586455000001</v>
      </c>
    </row>
    <row r="118" spans="1:32" x14ac:dyDescent="0.2">
      <c r="A118" s="26" t="s">
        <v>38</v>
      </c>
      <c r="B118" s="49">
        <v>2004</v>
      </c>
      <c r="C118" s="50">
        <v>0.177125</v>
      </c>
      <c r="D118" s="51">
        <v>453</v>
      </c>
      <c r="E118" s="53">
        <v>5191.1125828000004</v>
      </c>
      <c r="F118" s="78">
        <v>714</v>
      </c>
      <c r="G118" s="52">
        <v>237.26133053000001</v>
      </c>
      <c r="H118" s="53">
        <v>32.350967787000002</v>
      </c>
      <c r="S118" s="110"/>
      <c r="U118" s="60">
        <v>453</v>
      </c>
      <c r="V118" s="60">
        <v>160</v>
      </c>
      <c r="W118" s="61">
        <v>2.3711890755999998</v>
      </c>
      <c r="X118" s="60">
        <v>15.672012605000001</v>
      </c>
      <c r="Y118" s="49"/>
      <c r="Z118" s="64"/>
      <c r="AA118" s="64"/>
      <c r="AB118" s="65"/>
      <c r="AC118" s="62">
        <v>445</v>
      </c>
      <c r="AD118" s="63">
        <v>37.425617977999998</v>
      </c>
      <c r="AE118" s="64">
        <v>0.65111315420000004</v>
      </c>
      <c r="AF118" s="65">
        <v>14.040476662</v>
      </c>
    </row>
    <row r="119" spans="1:32" x14ac:dyDescent="0.2">
      <c r="A119" s="26" t="s">
        <v>38</v>
      </c>
      <c r="B119" s="49">
        <v>2005</v>
      </c>
      <c r="C119" s="50">
        <v>0.1509251969</v>
      </c>
      <c r="D119" s="51">
        <v>441</v>
      </c>
      <c r="E119" s="53">
        <v>4868.0521541999997</v>
      </c>
      <c r="F119" s="78">
        <v>647</v>
      </c>
      <c r="G119" s="52">
        <v>155.39621328999999</v>
      </c>
      <c r="H119" s="53">
        <v>31.321998453999999</v>
      </c>
      <c r="S119" s="110"/>
      <c r="U119" s="60">
        <v>441</v>
      </c>
      <c r="V119" s="60">
        <v>148</v>
      </c>
      <c r="W119" s="61">
        <v>1.6198266254</v>
      </c>
      <c r="X119" s="60">
        <v>14.340998451999999</v>
      </c>
      <c r="Y119" s="49"/>
      <c r="Z119" s="64"/>
      <c r="AA119" s="64"/>
      <c r="AB119" s="65"/>
      <c r="AC119" s="62">
        <v>433</v>
      </c>
      <c r="AD119" s="63">
        <v>34.992840647000001</v>
      </c>
      <c r="AE119" s="64">
        <v>0.73602351099999996</v>
      </c>
      <c r="AF119" s="65">
        <v>12.191058777</v>
      </c>
    </row>
    <row r="120" spans="1:32" x14ac:dyDescent="0.2">
      <c r="A120" s="26" t="s">
        <v>38</v>
      </c>
      <c r="B120" s="49">
        <v>2006</v>
      </c>
      <c r="C120" s="50">
        <v>0.19530337079999999</v>
      </c>
      <c r="D120" s="51">
        <v>342</v>
      </c>
      <c r="E120" s="53">
        <v>4896.1403509000002</v>
      </c>
      <c r="F120" s="78">
        <v>563</v>
      </c>
      <c r="G120" s="52">
        <v>152.90010656999999</v>
      </c>
      <c r="H120" s="53">
        <v>28.08660746</v>
      </c>
      <c r="S120" s="110"/>
      <c r="U120" s="60">
        <v>342</v>
      </c>
      <c r="V120" s="60">
        <v>146</v>
      </c>
      <c r="W120" s="61">
        <v>1.2147918149000001</v>
      </c>
      <c r="X120" s="60">
        <v>12.773300711999999</v>
      </c>
      <c r="Y120" s="49"/>
      <c r="Z120" s="64"/>
      <c r="AA120" s="64"/>
      <c r="AB120" s="65"/>
      <c r="AC120" s="62">
        <v>333</v>
      </c>
      <c r="AD120" s="63">
        <v>36.448048047999997</v>
      </c>
      <c r="AE120" s="64">
        <v>1.1592648648999999</v>
      </c>
      <c r="AF120" s="65">
        <v>10.739971171000001</v>
      </c>
    </row>
    <row r="121" spans="1:32" x14ac:dyDescent="0.2">
      <c r="A121" s="26" t="s">
        <v>38</v>
      </c>
      <c r="B121" s="49">
        <v>2007</v>
      </c>
      <c r="C121" s="50">
        <v>6.35192069E-2</v>
      </c>
      <c r="D121" s="51">
        <v>292</v>
      </c>
      <c r="E121" s="53">
        <v>4795.6232877000002</v>
      </c>
      <c r="F121" s="78">
        <v>524</v>
      </c>
      <c r="G121" s="52">
        <v>126.62028626</v>
      </c>
      <c r="H121" s="53">
        <v>24.817074427000001</v>
      </c>
      <c r="S121" s="110"/>
      <c r="U121" s="60">
        <v>292</v>
      </c>
      <c r="V121" s="60">
        <v>144</v>
      </c>
      <c r="W121" s="61">
        <v>0.89941984730000002</v>
      </c>
      <c r="X121" s="60">
        <v>10.626253817</v>
      </c>
      <c r="Y121" s="49"/>
      <c r="Z121" s="64"/>
      <c r="AA121" s="64"/>
      <c r="AB121" s="65"/>
      <c r="AC121" s="62">
        <v>290</v>
      </c>
      <c r="AD121" s="63">
        <v>33.747931033999997</v>
      </c>
      <c r="AE121" s="64">
        <v>0.60775968989999996</v>
      </c>
      <c r="AF121" s="65">
        <v>8.9413484495999995</v>
      </c>
    </row>
    <row r="122" spans="1:32" x14ac:dyDescent="0.2">
      <c r="A122" s="26" t="s">
        <v>38</v>
      </c>
      <c r="B122" s="49">
        <v>2008</v>
      </c>
      <c r="C122" s="50">
        <v>9.4105145400000006E-2</v>
      </c>
      <c r="D122" s="51">
        <v>270</v>
      </c>
      <c r="E122" s="53">
        <v>4955.8925926000002</v>
      </c>
      <c r="F122" s="78">
        <v>587</v>
      </c>
      <c r="G122" s="52">
        <v>133.22166951</v>
      </c>
      <c r="H122" s="53">
        <v>22.157226575999999</v>
      </c>
      <c r="S122" s="110"/>
      <c r="U122" s="60">
        <v>270</v>
      </c>
      <c r="V122" s="60">
        <v>141</v>
      </c>
      <c r="W122" s="61">
        <v>1.4013798978000001</v>
      </c>
      <c r="X122" s="60">
        <v>9.4766984668000003</v>
      </c>
      <c r="Y122" s="49"/>
      <c r="Z122" s="64"/>
      <c r="AA122" s="64"/>
      <c r="AB122" s="65"/>
      <c r="AC122" s="62">
        <v>263</v>
      </c>
      <c r="AD122" s="63">
        <v>31.040684411000001</v>
      </c>
      <c r="AE122" s="64">
        <v>-0.22759106500000001</v>
      </c>
      <c r="AF122" s="65">
        <v>8.1328628865999999</v>
      </c>
    </row>
    <row r="123" spans="1:32" x14ac:dyDescent="0.2">
      <c r="A123" s="26" t="s">
        <v>38</v>
      </c>
      <c r="B123" s="49">
        <v>2009</v>
      </c>
      <c r="C123" s="50">
        <v>0.16789999999999999</v>
      </c>
      <c r="D123" s="51">
        <v>263</v>
      </c>
      <c r="E123" s="53">
        <v>5294.1216729999996</v>
      </c>
      <c r="F123" s="78">
        <v>529</v>
      </c>
      <c r="G123" s="52">
        <v>163.56026464999999</v>
      </c>
      <c r="H123" s="53">
        <v>23.923491493</v>
      </c>
      <c r="S123" s="110"/>
      <c r="U123" s="60">
        <v>263</v>
      </c>
      <c r="V123" s="60">
        <v>138</v>
      </c>
      <c r="W123" s="61">
        <v>1.3724800759</v>
      </c>
      <c r="X123" s="60">
        <v>10.406726754999999</v>
      </c>
      <c r="Y123" s="49"/>
      <c r="Z123" s="64"/>
      <c r="AA123" s="64"/>
      <c r="AB123" s="65"/>
      <c r="AC123" s="62">
        <v>256</v>
      </c>
      <c r="AD123" s="63">
        <v>30.741406250000001</v>
      </c>
      <c r="AE123" s="64">
        <v>-1.1531190019999999</v>
      </c>
      <c r="AF123" s="65">
        <v>8.3811424183999996</v>
      </c>
    </row>
    <row r="124" spans="1:32" x14ac:dyDescent="0.2">
      <c r="A124" s="26" t="s">
        <v>38</v>
      </c>
      <c r="B124" s="49">
        <v>2010</v>
      </c>
      <c r="C124" s="50">
        <v>5.7652068100000002E-2</v>
      </c>
      <c r="D124" s="51">
        <v>229</v>
      </c>
      <c r="E124" s="53">
        <v>5121.0174672000003</v>
      </c>
      <c r="F124" s="78">
        <v>483</v>
      </c>
      <c r="G124" s="52">
        <v>115.50028986</v>
      </c>
      <c r="H124" s="53">
        <v>21.634650103999999</v>
      </c>
      <c r="S124" s="110"/>
      <c r="U124" s="60">
        <v>229</v>
      </c>
      <c r="V124" s="60">
        <v>126</v>
      </c>
      <c r="W124" s="61">
        <v>0.5249192547</v>
      </c>
      <c r="X124" s="60">
        <v>8.8076997929999994</v>
      </c>
      <c r="Y124" s="49"/>
      <c r="Z124" s="64"/>
      <c r="AA124" s="64"/>
      <c r="AB124" s="65"/>
      <c r="AC124" s="62">
        <v>214</v>
      </c>
      <c r="AD124" s="63">
        <v>26.381308410999999</v>
      </c>
      <c r="AE124" s="64">
        <v>-1.6344621850000001</v>
      </c>
      <c r="AF124" s="65">
        <v>6.6875957983000003</v>
      </c>
    </row>
    <row r="125" spans="1:32" x14ac:dyDescent="0.2">
      <c r="A125" s="26" t="s">
        <v>38</v>
      </c>
      <c r="B125" s="49">
        <v>2011</v>
      </c>
      <c r="C125" s="50">
        <v>5.7295980500000003E-2</v>
      </c>
      <c r="D125" s="51">
        <v>219</v>
      </c>
      <c r="E125" s="53">
        <v>5050.2557078</v>
      </c>
      <c r="F125" s="78">
        <v>509</v>
      </c>
      <c r="G125" s="52">
        <v>111.08626719</v>
      </c>
      <c r="H125" s="53">
        <v>19.093870334000002</v>
      </c>
      <c r="S125" s="110"/>
      <c r="U125" s="60">
        <v>219</v>
      </c>
      <c r="V125" s="60">
        <v>131</v>
      </c>
      <c r="W125" s="61">
        <v>0.78781139489999996</v>
      </c>
      <c r="X125" s="60">
        <v>7.433021611</v>
      </c>
      <c r="Y125" s="49"/>
      <c r="Z125" s="64"/>
      <c r="AA125" s="64"/>
      <c r="AB125" s="65"/>
      <c r="AC125" s="62">
        <v>212</v>
      </c>
      <c r="AD125" s="63">
        <v>18.858962263999999</v>
      </c>
      <c r="AE125" s="64">
        <v>-2.0864271460000001</v>
      </c>
      <c r="AF125" s="65">
        <v>6.0156081836000004</v>
      </c>
    </row>
    <row r="126" spans="1:32" x14ac:dyDescent="0.2">
      <c r="A126" s="26" t="s">
        <v>38</v>
      </c>
      <c r="B126" s="49">
        <v>2012</v>
      </c>
      <c r="C126" s="50">
        <v>4.6022727300000003E-2</v>
      </c>
      <c r="D126" s="51">
        <v>113</v>
      </c>
      <c r="E126" s="53">
        <v>4948.5752211999998</v>
      </c>
      <c r="F126" s="78">
        <v>298</v>
      </c>
      <c r="G126" s="52">
        <v>94.075100671000001</v>
      </c>
      <c r="H126" s="53">
        <v>15.756687919000001</v>
      </c>
      <c r="S126" s="110"/>
      <c r="U126" s="60">
        <v>113</v>
      </c>
      <c r="V126" s="60">
        <v>105</v>
      </c>
      <c r="W126" s="61">
        <v>0.51834228189999998</v>
      </c>
      <c r="X126" s="60">
        <v>6.0677315435999999</v>
      </c>
      <c r="Y126" s="49"/>
      <c r="Z126" s="64"/>
      <c r="AA126" s="64"/>
      <c r="AB126" s="65"/>
      <c r="AC126" s="62">
        <v>65</v>
      </c>
      <c r="AD126" s="63">
        <v>17.889230769000001</v>
      </c>
      <c r="AE126" s="64">
        <v>-2.1596765800000002</v>
      </c>
      <c r="AF126" s="65">
        <v>4.9890624534999999</v>
      </c>
    </row>
    <row r="127" spans="1:32" x14ac:dyDescent="0.2">
      <c r="A127" s="26" t="s">
        <v>38</v>
      </c>
      <c r="B127" s="49">
        <v>2013</v>
      </c>
      <c r="C127" s="50">
        <v>6.7548387099999996E-2</v>
      </c>
      <c r="F127" s="78">
        <v>242</v>
      </c>
      <c r="G127" s="52">
        <v>172.62971074000001</v>
      </c>
      <c r="H127" s="53">
        <v>12.308272727</v>
      </c>
      <c r="S127" s="110"/>
      <c r="Y127" s="49"/>
      <c r="Z127" s="64"/>
      <c r="AA127" s="64"/>
      <c r="AB127" s="65"/>
    </row>
    <row r="128" spans="1:32" x14ac:dyDescent="0.2">
      <c r="A128" s="26" t="s">
        <v>38</v>
      </c>
      <c r="B128" s="49">
        <v>2014</v>
      </c>
      <c r="C128" s="50">
        <v>3.3677581900000003E-2</v>
      </c>
      <c r="F128" s="78">
        <v>220</v>
      </c>
      <c r="G128" s="52">
        <v>142.25259091000001</v>
      </c>
      <c r="H128" s="53">
        <v>10.351363636</v>
      </c>
      <c r="S128" s="110"/>
      <c r="Y128" s="49"/>
      <c r="Z128" s="64"/>
      <c r="AA128" s="64"/>
      <c r="AB128" s="65"/>
    </row>
    <row r="129" spans="1:32" x14ac:dyDescent="0.2">
      <c r="A129" s="26" t="s">
        <v>38</v>
      </c>
      <c r="B129" s="49">
        <v>2015</v>
      </c>
      <c r="C129" s="50">
        <v>0.2089325843</v>
      </c>
      <c r="F129" s="78">
        <v>97</v>
      </c>
      <c r="G129" s="52">
        <v>105.21587629</v>
      </c>
      <c r="H129" s="53">
        <v>9.6010309278000001</v>
      </c>
      <c r="S129" s="110"/>
      <c r="Y129" s="49"/>
      <c r="Z129" s="64"/>
      <c r="AA129" s="64"/>
      <c r="AB129" s="65"/>
    </row>
    <row r="130" spans="1:32" x14ac:dyDescent="0.2">
      <c r="A130" s="26" t="s">
        <v>39</v>
      </c>
      <c r="B130" s="49">
        <v>1987</v>
      </c>
      <c r="C130" s="50">
        <v>3.2008196699999998E-2</v>
      </c>
      <c r="D130" s="51">
        <v>173</v>
      </c>
      <c r="E130" s="53">
        <v>3327.6184970999998</v>
      </c>
      <c r="F130" s="78">
        <v>202</v>
      </c>
      <c r="G130" s="52">
        <v>-29.34712871</v>
      </c>
      <c r="H130" s="53">
        <v>33.516044553999997</v>
      </c>
      <c r="S130" s="110"/>
      <c r="U130" s="60">
        <v>173</v>
      </c>
      <c r="V130" s="60">
        <v>128</v>
      </c>
      <c r="W130" s="61">
        <v>1.2163762376</v>
      </c>
      <c r="X130" s="60">
        <v>17.43650495</v>
      </c>
      <c r="Y130" s="49"/>
      <c r="Z130" s="64"/>
      <c r="AA130" s="64"/>
      <c r="AB130" s="65"/>
      <c r="AC130" s="62">
        <v>171</v>
      </c>
      <c r="AD130" s="63">
        <v>41.092982456000001</v>
      </c>
      <c r="AE130" s="64">
        <v>0.64489054729999995</v>
      </c>
      <c r="AF130" s="65">
        <v>13.849592039999999</v>
      </c>
    </row>
    <row r="131" spans="1:32" x14ac:dyDescent="0.2">
      <c r="A131" s="26" t="s">
        <v>39</v>
      </c>
      <c r="B131" s="49">
        <v>1988</v>
      </c>
      <c r="C131" s="50">
        <v>4.2567567600000002E-2</v>
      </c>
      <c r="D131" s="51">
        <v>221</v>
      </c>
      <c r="E131" s="53">
        <v>3369.9954751</v>
      </c>
      <c r="F131" s="78">
        <v>245</v>
      </c>
      <c r="G131" s="52">
        <v>-62.2995102</v>
      </c>
      <c r="H131" s="53">
        <v>33.545559183999998</v>
      </c>
      <c r="S131" s="110"/>
      <c r="U131" s="60">
        <v>221</v>
      </c>
      <c r="V131" s="60">
        <v>137</v>
      </c>
      <c r="W131" s="61">
        <v>1.6662571428999999</v>
      </c>
      <c r="X131" s="60">
        <v>17.312791836999999</v>
      </c>
      <c r="Y131" s="49"/>
      <c r="Z131" s="64"/>
      <c r="AA131" s="64"/>
      <c r="AB131" s="65"/>
      <c r="AC131" s="62">
        <v>220</v>
      </c>
      <c r="AD131" s="63">
        <v>39.950000000000003</v>
      </c>
      <c r="AE131" s="64">
        <v>0.56249586780000005</v>
      </c>
      <c r="AF131" s="65">
        <v>14.098801653000001</v>
      </c>
    </row>
    <row r="132" spans="1:32" x14ac:dyDescent="0.2">
      <c r="A132" s="26" t="s">
        <v>39</v>
      </c>
      <c r="B132" s="49">
        <v>1989</v>
      </c>
      <c r="C132" s="50">
        <v>3.7889273399999999E-2</v>
      </c>
      <c r="D132" s="51">
        <v>183</v>
      </c>
      <c r="E132" s="53">
        <v>3468.3005463999998</v>
      </c>
      <c r="F132" s="78">
        <v>229</v>
      </c>
      <c r="G132" s="52">
        <v>-12.709781660000001</v>
      </c>
      <c r="H132" s="53">
        <v>31.272126638</v>
      </c>
      <c r="S132" s="110"/>
      <c r="U132" s="60">
        <v>183</v>
      </c>
      <c r="V132" s="60">
        <v>134</v>
      </c>
      <c r="W132" s="61">
        <v>1.4170524016999999</v>
      </c>
      <c r="X132" s="60">
        <v>14.907441048000001</v>
      </c>
      <c r="Y132" s="49"/>
      <c r="Z132" s="64"/>
      <c r="AA132" s="64"/>
      <c r="AB132" s="65"/>
      <c r="AC132" s="62">
        <v>182</v>
      </c>
      <c r="AD132" s="63">
        <v>38.002197801999998</v>
      </c>
      <c r="AE132" s="64">
        <v>0.50686222219999999</v>
      </c>
      <c r="AF132" s="65">
        <v>11.964655556</v>
      </c>
    </row>
    <row r="133" spans="1:32" x14ac:dyDescent="0.2">
      <c r="A133" s="26" t="s">
        <v>39</v>
      </c>
      <c r="B133" s="49">
        <v>1990</v>
      </c>
      <c r="C133" s="50">
        <v>0.1150557621</v>
      </c>
      <c r="D133" s="51">
        <v>148</v>
      </c>
      <c r="E133" s="53">
        <v>3810.1216215999998</v>
      </c>
      <c r="F133" s="78">
        <v>188</v>
      </c>
      <c r="G133" s="52">
        <v>-97.626968090000005</v>
      </c>
      <c r="H133" s="53">
        <v>34.071319148999997</v>
      </c>
      <c r="S133" s="110"/>
      <c r="U133" s="60">
        <v>148</v>
      </c>
      <c r="V133" s="60">
        <v>143</v>
      </c>
      <c r="W133" s="61">
        <v>2.4023138298000002</v>
      </c>
      <c r="X133" s="60">
        <v>16.059452128</v>
      </c>
      <c r="Y133" s="49"/>
      <c r="Z133" s="64"/>
      <c r="AA133" s="64"/>
      <c r="AB133" s="65"/>
      <c r="AC133" s="62">
        <v>146</v>
      </c>
      <c r="AD133" s="63">
        <v>44.521232877000003</v>
      </c>
      <c r="AE133" s="64">
        <v>0.55161497329999998</v>
      </c>
      <c r="AF133" s="65">
        <v>12.990695187</v>
      </c>
    </row>
    <row r="134" spans="1:32" x14ac:dyDescent="0.2">
      <c r="A134" s="26" t="s">
        <v>39</v>
      </c>
      <c r="B134" s="49">
        <v>1991</v>
      </c>
      <c r="C134" s="50">
        <v>8.4387096800000005E-2</v>
      </c>
      <c r="D134" s="51">
        <v>163</v>
      </c>
      <c r="E134" s="53">
        <v>3781.8957055000001</v>
      </c>
      <c r="F134" s="78">
        <v>209</v>
      </c>
      <c r="G134" s="52">
        <v>-89.714306219999997</v>
      </c>
      <c r="H134" s="53">
        <v>34.734708134000002</v>
      </c>
      <c r="S134" s="110"/>
      <c r="U134" s="60">
        <v>163</v>
      </c>
      <c r="V134" s="60">
        <v>133</v>
      </c>
      <c r="W134" s="61">
        <v>1.9647703349000001</v>
      </c>
      <c r="X134" s="60">
        <v>17.569617224999998</v>
      </c>
      <c r="Y134" s="49"/>
      <c r="Z134" s="64"/>
      <c r="AA134" s="64"/>
      <c r="AB134" s="65"/>
      <c r="AC134" s="62">
        <v>158</v>
      </c>
      <c r="AD134" s="63">
        <v>35.575949367</v>
      </c>
      <c r="AE134" s="64">
        <v>1.1546116504999999</v>
      </c>
      <c r="AF134" s="65">
        <v>15.650058251999999</v>
      </c>
    </row>
    <row r="135" spans="1:32" x14ac:dyDescent="0.2">
      <c r="A135" s="26" t="s">
        <v>39</v>
      </c>
      <c r="B135" s="49">
        <v>1992</v>
      </c>
      <c r="C135" s="50">
        <v>0.1008705357</v>
      </c>
      <c r="D135" s="51">
        <v>212</v>
      </c>
      <c r="E135" s="53">
        <v>3770.1603774</v>
      </c>
      <c r="F135" s="78">
        <v>302</v>
      </c>
      <c r="G135" s="52">
        <v>-65.263841060000004</v>
      </c>
      <c r="H135" s="53">
        <v>33.100956953999997</v>
      </c>
      <c r="S135" s="110"/>
      <c r="U135" s="60">
        <v>212</v>
      </c>
      <c r="V135" s="60">
        <v>130</v>
      </c>
      <c r="W135" s="61">
        <v>0.99558940399999996</v>
      </c>
      <c r="X135" s="60">
        <v>17.271043045999999</v>
      </c>
      <c r="Y135" s="49"/>
      <c r="Z135" s="64"/>
      <c r="AA135" s="64"/>
      <c r="AB135" s="65"/>
      <c r="AC135" s="62">
        <v>210</v>
      </c>
      <c r="AD135" s="63">
        <v>37.419523810000001</v>
      </c>
      <c r="AE135" s="64">
        <v>1.3763118644000001</v>
      </c>
      <c r="AF135" s="65">
        <v>15.31579661</v>
      </c>
    </row>
    <row r="136" spans="1:32" x14ac:dyDescent="0.2">
      <c r="A136" s="26" t="s">
        <v>39</v>
      </c>
      <c r="B136" s="49">
        <v>1993</v>
      </c>
      <c r="C136" s="50">
        <v>9.4573990999999996E-2</v>
      </c>
      <c r="D136" s="51">
        <v>175</v>
      </c>
      <c r="E136" s="53">
        <v>3687.6228571000001</v>
      </c>
      <c r="F136" s="78">
        <v>275</v>
      </c>
      <c r="G136" s="52">
        <v>16.833381817999999</v>
      </c>
      <c r="H136" s="53">
        <v>27.307785455000001</v>
      </c>
      <c r="S136" s="110"/>
      <c r="U136" s="60">
        <v>175</v>
      </c>
      <c r="V136" s="60">
        <v>134</v>
      </c>
      <c r="W136" s="61">
        <v>1.0502254545</v>
      </c>
      <c r="X136" s="60">
        <v>12.607934545000001</v>
      </c>
      <c r="Y136" s="49"/>
      <c r="Z136" s="64"/>
      <c r="AA136" s="64"/>
      <c r="AB136" s="65"/>
      <c r="AC136" s="62">
        <v>173</v>
      </c>
      <c r="AD136" s="63">
        <v>37.087861271999998</v>
      </c>
      <c r="AE136" s="64">
        <v>0.93298529409999997</v>
      </c>
      <c r="AF136" s="65">
        <v>9.7032397058999997</v>
      </c>
    </row>
    <row r="137" spans="1:32" x14ac:dyDescent="0.2">
      <c r="A137" s="26" t="s">
        <v>39</v>
      </c>
      <c r="B137" s="49">
        <v>1994</v>
      </c>
      <c r="C137" s="50">
        <v>0.35326086960000003</v>
      </c>
      <c r="D137" s="51">
        <v>146</v>
      </c>
      <c r="E137" s="53">
        <v>4241.5684932000004</v>
      </c>
      <c r="F137" s="78">
        <v>334</v>
      </c>
      <c r="G137" s="52">
        <v>17.977155689</v>
      </c>
      <c r="H137" s="53">
        <v>30.482610778000002</v>
      </c>
      <c r="S137" s="110"/>
      <c r="U137" s="60">
        <v>146</v>
      </c>
      <c r="V137" s="60">
        <v>149</v>
      </c>
      <c r="W137" s="61">
        <v>4.1152994011999997</v>
      </c>
      <c r="X137" s="60">
        <v>16.779080837999999</v>
      </c>
      <c r="Y137" s="49"/>
      <c r="Z137" s="64"/>
      <c r="AA137" s="64"/>
      <c r="AB137" s="65"/>
      <c r="AC137" s="62">
        <v>141</v>
      </c>
      <c r="AD137" s="63">
        <v>43.114184397000002</v>
      </c>
      <c r="AE137" s="64">
        <v>1.6880481928</v>
      </c>
      <c r="AF137" s="65">
        <v>13.271237349</v>
      </c>
    </row>
    <row r="138" spans="1:32" x14ac:dyDescent="0.2">
      <c r="A138" s="26" t="s">
        <v>39</v>
      </c>
      <c r="B138" s="49">
        <v>1995</v>
      </c>
      <c r="C138" s="50">
        <v>1.0357522124</v>
      </c>
      <c r="D138" s="51">
        <v>138</v>
      </c>
      <c r="E138" s="53">
        <v>4738.2681159000003</v>
      </c>
      <c r="F138" s="78">
        <v>250</v>
      </c>
      <c r="G138" s="52">
        <v>33.653480000000002</v>
      </c>
      <c r="H138" s="53">
        <v>35.653384000000003</v>
      </c>
      <c r="S138" s="110"/>
      <c r="U138" s="60">
        <v>138</v>
      </c>
      <c r="V138" s="60">
        <v>152</v>
      </c>
      <c r="W138" s="61">
        <v>2.573264</v>
      </c>
      <c r="X138" s="60">
        <v>18.729904000000001</v>
      </c>
      <c r="Y138" s="49"/>
      <c r="Z138" s="64"/>
      <c r="AA138" s="64"/>
      <c r="AB138" s="65"/>
      <c r="AC138" s="62">
        <v>133</v>
      </c>
      <c r="AD138" s="63">
        <v>47.709774435999996</v>
      </c>
      <c r="AE138" s="64">
        <v>1.7382469136000001</v>
      </c>
      <c r="AF138" s="65">
        <v>15.911062551000001</v>
      </c>
    </row>
    <row r="139" spans="1:32" x14ac:dyDescent="0.2">
      <c r="A139" s="26" t="s">
        <v>39</v>
      </c>
      <c r="B139" s="49">
        <v>1996</v>
      </c>
      <c r="C139" s="50">
        <v>0.52303430080000002</v>
      </c>
      <c r="D139" s="51">
        <v>184</v>
      </c>
      <c r="E139" s="53">
        <v>4608.4728261</v>
      </c>
      <c r="F139" s="78">
        <v>288</v>
      </c>
      <c r="G139" s="52">
        <v>37.127951389000003</v>
      </c>
      <c r="H139" s="53">
        <v>33.801614583000003</v>
      </c>
      <c r="S139" s="110"/>
      <c r="U139" s="60">
        <v>184</v>
      </c>
      <c r="V139" s="60">
        <v>147</v>
      </c>
      <c r="W139" s="61">
        <v>0.42464111500000001</v>
      </c>
      <c r="X139" s="60">
        <v>17.234494774000002</v>
      </c>
      <c r="Y139" s="49"/>
      <c r="Z139" s="64"/>
      <c r="AA139" s="64"/>
      <c r="AB139" s="65"/>
      <c r="AC139" s="62">
        <v>179</v>
      </c>
      <c r="AD139" s="63">
        <v>41.320670391</v>
      </c>
      <c r="AE139" s="64">
        <v>1.6535425532000001</v>
      </c>
      <c r="AF139" s="65">
        <v>14.843697163</v>
      </c>
    </row>
    <row r="140" spans="1:32" x14ac:dyDescent="0.2">
      <c r="A140" s="26" t="s">
        <v>39</v>
      </c>
      <c r="B140" s="49">
        <v>1997</v>
      </c>
      <c r="C140" s="50">
        <v>0.28819672130000001</v>
      </c>
      <c r="D140" s="51">
        <v>161</v>
      </c>
      <c r="E140" s="53">
        <v>4503.8633540000001</v>
      </c>
      <c r="F140" s="78">
        <v>288</v>
      </c>
      <c r="G140" s="52">
        <v>55.385763889000003</v>
      </c>
      <c r="H140" s="53">
        <v>31.931618056000001</v>
      </c>
      <c r="S140" s="110"/>
      <c r="U140" s="60">
        <v>161</v>
      </c>
      <c r="V140" s="60">
        <v>151</v>
      </c>
      <c r="W140" s="61">
        <v>0.94463541669999995</v>
      </c>
      <c r="X140" s="60">
        <v>15.996041667</v>
      </c>
      <c r="Y140" s="49"/>
      <c r="Z140" s="64"/>
      <c r="AA140" s="64"/>
      <c r="AB140" s="65"/>
      <c r="AC140" s="62">
        <v>159</v>
      </c>
      <c r="AD140" s="63">
        <v>52.724528302000003</v>
      </c>
      <c r="AE140" s="64">
        <v>1.7269859648999999</v>
      </c>
      <c r="AF140" s="65">
        <v>13.340884560999999</v>
      </c>
    </row>
    <row r="141" spans="1:32" x14ac:dyDescent="0.2">
      <c r="A141" s="26" t="s">
        <v>39</v>
      </c>
      <c r="B141" s="49">
        <v>1998</v>
      </c>
      <c r="C141" s="50">
        <v>0.58782101170000001</v>
      </c>
      <c r="D141" s="51">
        <v>208</v>
      </c>
      <c r="E141" s="53">
        <v>4674.1201922999999</v>
      </c>
      <c r="F141" s="78">
        <v>335</v>
      </c>
      <c r="G141" s="52">
        <v>120.18364179</v>
      </c>
      <c r="H141" s="53">
        <v>33.452549253999997</v>
      </c>
      <c r="S141" s="110"/>
      <c r="U141" s="60">
        <v>208</v>
      </c>
      <c r="V141" s="60">
        <v>163</v>
      </c>
      <c r="W141" s="61">
        <v>2.2305778442999999</v>
      </c>
      <c r="X141" s="60">
        <v>16.832323353</v>
      </c>
      <c r="Y141" s="49"/>
      <c r="Z141" s="64"/>
      <c r="AA141" s="64"/>
      <c r="AB141" s="65"/>
      <c r="AC141" s="62">
        <v>207</v>
      </c>
      <c r="AD141" s="63">
        <v>50.896135266000002</v>
      </c>
      <c r="AE141" s="64">
        <v>1.6053202417000001</v>
      </c>
      <c r="AF141" s="65">
        <v>14.406754079000001</v>
      </c>
    </row>
    <row r="142" spans="1:32" x14ac:dyDescent="0.2">
      <c r="A142" s="26" t="s">
        <v>39</v>
      </c>
      <c r="B142" s="49">
        <v>1999</v>
      </c>
      <c r="C142" s="50">
        <v>0.58371196749999998</v>
      </c>
      <c r="D142" s="51">
        <v>180</v>
      </c>
      <c r="E142" s="53">
        <v>4612.75</v>
      </c>
      <c r="F142" s="78">
        <v>337</v>
      </c>
      <c r="G142" s="52">
        <v>195.51643917000001</v>
      </c>
      <c r="H142" s="53">
        <v>31.409575667999999</v>
      </c>
      <c r="S142" s="110"/>
      <c r="U142" s="60">
        <v>180</v>
      </c>
      <c r="V142" s="60">
        <v>150</v>
      </c>
      <c r="W142" s="61">
        <v>2.4766246245999999</v>
      </c>
      <c r="X142" s="60">
        <v>16.359603604</v>
      </c>
      <c r="Y142" s="49"/>
      <c r="Z142" s="64"/>
      <c r="AA142" s="64"/>
      <c r="AB142" s="65"/>
      <c r="AC142" s="62">
        <v>179</v>
      </c>
      <c r="AD142" s="63">
        <v>49.972625698000002</v>
      </c>
      <c r="AE142" s="64">
        <v>1.4779365558999999</v>
      </c>
      <c r="AF142" s="65">
        <v>13.902798792</v>
      </c>
    </row>
    <row r="143" spans="1:32" x14ac:dyDescent="0.2">
      <c r="A143" s="26" t="s">
        <v>39</v>
      </c>
      <c r="B143" s="49">
        <v>2000</v>
      </c>
      <c r="C143" s="50">
        <v>0.66027675279999998</v>
      </c>
      <c r="D143" s="51">
        <v>253</v>
      </c>
      <c r="E143" s="53">
        <v>4290.3517787000001</v>
      </c>
      <c r="F143" s="78">
        <v>372</v>
      </c>
      <c r="G143" s="52">
        <v>168.02983871000001</v>
      </c>
      <c r="H143" s="53">
        <v>32.021895161000003</v>
      </c>
      <c r="S143" s="110"/>
      <c r="U143" s="60">
        <v>253</v>
      </c>
      <c r="V143" s="60">
        <v>161</v>
      </c>
      <c r="W143" s="61">
        <v>1.8307607527</v>
      </c>
      <c r="X143" s="60">
        <v>15.384927419</v>
      </c>
      <c r="Y143" s="49"/>
      <c r="Z143" s="64"/>
      <c r="AA143" s="64"/>
      <c r="AB143" s="65"/>
      <c r="AC143" s="62">
        <v>250</v>
      </c>
      <c r="AD143" s="63">
        <v>49.662799999999997</v>
      </c>
      <c r="AE143" s="64">
        <v>1.0788086253</v>
      </c>
      <c r="AF143" s="65">
        <v>13.589085174999999</v>
      </c>
    </row>
    <row r="144" spans="1:32" x14ac:dyDescent="0.2">
      <c r="A144" s="26" t="s">
        <v>39</v>
      </c>
      <c r="B144" s="49">
        <v>2001</v>
      </c>
      <c r="C144" s="50">
        <v>0.36308510640000002</v>
      </c>
      <c r="D144" s="51">
        <v>328</v>
      </c>
      <c r="E144" s="53">
        <v>4169.9054877999997</v>
      </c>
      <c r="F144" s="78">
        <v>446</v>
      </c>
      <c r="G144" s="52">
        <v>159.86636770999999</v>
      </c>
      <c r="H144" s="53">
        <v>31.724403587000001</v>
      </c>
      <c r="S144" s="110"/>
      <c r="U144" s="60">
        <v>328</v>
      </c>
      <c r="V144" s="60">
        <v>164</v>
      </c>
      <c r="W144" s="61">
        <v>2.3399820627999999</v>
      </c>
      <c r="X144" s="60">
        <v>14.926479820999999</v>
      </c>
      <c r="Y144" s="49"/>
      <c r="Z144" s="64"/>
      <c r="AA144" s="64"/>
      <c r="AB144" s="65"/>
      <c r="AC144" s="62">
        <v>327</v>
      </c>
      <c r="AD144" s="63">
        <v>39.680428135</v>
      </c>
      <c r="AE144" s="64">
        <v>0.71005168539999997</v>
      </c>
      <c r="AF144" s="65">
        <v>13.473378651999999</v>
      </c>
    </row>
    <row r="145" spans="1:32" x14ac:dyDescent="0.2">
      <c r="A145" s="26" t="s">
        <v>39</v>
      </c>
      <c r="B145" s="49">
        <v>2002</v>
      </c>
      <c r="C145" s="50">
        <v>0.38446524059999998</v>
      </c>
      <c r="D145" s="51">
        <v>292</v>
      </c>
      <c r="E145" s="53">
        <v>4276.3801370000001</v>
      </c>
      <c r="F145" s="78">
        <v>419</v>
      </c>
      <c r="G145" s="52">
        <v>137.31887828000001</v>
      </c>
      <c r="H145" s="53">
        <v>33.799663484</v>
      </c>
      <c r="S145" s="110"/>
      <c r="U145" s="60">
        <v>292</v>
      </c>
      <c r="V145" s="60">
        <v>161</v>
      </c>
      <c r="W145" s="61">
        <v>2.6755799523000001</v>
      </c>
      <c r="X145" s="60">
        <v>16.397396181000001</v>
      </c>
      <c r="Y145" s="49"/>
      <c r="Z145" s="64"/>
      <c r="AA145" s="64"/>
      <c r="AB145" s="65"/>
      <c r="AC145" s="62">
        <v>287</v>
      </c>
      <c r="AD145" s="63">
        <v>40.480487805000003</v>
      </c>
      <c r="AE145" s="64">
        <v>0.77431127450000004</v>
      </c>
      <c r="AF145" s="65">
        <v>14.672487255</v>
      </c>
    </row>
    <row r="146" spans="1:32" x14ac:dyDescent="0.2">
      <c r="A146" s="26" t="s">
        <v>39</v>
      </c>
      <c r="B146" s="49">
        <v>2003</v>
      </c>
      <c r="C146" s="50">
        <v>0.4014263804</v>
      </c>
      <c r="D146" s="51">
        <v>254</v>
      </c>
      <c r="E146" s="53">
        <v>4506.5551181000001</v>
      </c>
      <c r="F146" s="78">
        <v>393</v>
      </c>
      <c r="G146" s="52">
        <v>183.65898218999999</v>
      </c>
      <c r="H146" s="53">
        <v>31.538048346</v>
      </c>
      <c r="S146" s="110"/>
      <c r="U146" s="60">
        <v>254</v>
      </c>
      <c r="V146" s="60">
        <v>163</v>
      </c>
      <c r="W146" s="61">
        <v>2.0756454082000002</v>
      </c>
      <c r="X146" s="60">
        <v>15.164609693999999</v>
      </c>
      <c r="Y146" s="49"/>
      <c r="Z146" s="64"/>
      <c r="AA146" s="64"/>
      <c r="AB146" s="65"/>
      <c r="AC146" s="62">
        <v>248</v>
      </c>
      <c r="AD146" s="63">
        <v>39.058467741999998</v>
      </c>
      <c r="AE146" s="64">
        <v>0.83889203079999997</v>
      </c>
      <c r="AF146" s="65">
        <v>13.873484318999999</v>
      </c>
    </row>
    <row r="147" spans="1:32" x14ac:dyDescent="0.2">
      <c r="A147" s="26" t="s">
        <v>39</v>
      </c>
      <c r="B147" s="49">
        <v>2004</v>
      </c>
      <c r="C147" s="50">
        <v>0.85044359950000004</v>
      </c>
      <c r="D147" s="51">
        <v>346</v>
      </c>
      <c r="E147" s="53">
        <v>4709.4682081000001</v>
      </c>
      <c r="F147" s="78">
        <v>530</v>
      </c>
      <c r="G147" s="52">
        <v>271.27718867999999</v>
      </c>
      <c r="H147" s="53">
        <v>33.761867924999997</v>
      </c>
      <c r="S147" s="110"/>
      <c r="U147" s="60">
        <v>346</v>
      </c>
      <c r="V147" s="60">
        <v>167</v>
      </c>
      <c r="W147" s="61">
        <v>2.3902226414999999</v>
      </c>
      <c r="X147" s="60">
        <v>16.570573585000002</v>
      </c>
      <c r="Y147" s="49"/>
      <c r="Z147" s="64"/>
      <c r="AA147" s="64"/>
      <c r="AB147" s="65"/>
      <c r="AC147" s="62">
        <v>338</v>
      </c>
      <c r="AD147" s="63">
        <v>40.165680473000002</v>
      </c>
      <c r="AE147" s="64">
        <v>1.52712</v>
      </c>
      <c r="AF147" s="65">
        <v>15.333284000000001</v>
      </c>
    </row>
    <row r="148" spans="1:32" x14ac:dyDescent="0.2">
      <c r="A148" s="26" t="s">
        <v>39</v>
      </c>
      <c r="B148" s="49">
        <v>2005</v>
      </c>
      <c r="C148" s="50">
        <v>0.54184149179999996</v>
      </c>
      <c r="D148" s="51">
        <v>324</v>
      </c>
      <c r="E148" s="53">
        <v>4771.7098765000001</v>
      </c>
      <c r="F148" s="78">
        <v>551</v>
      </c>
      <c r="G148" s="52">
        <v>251.23765879999999</v>
      </c>
      <c r="H148" s="53">
        <v>32.434471868999999</v>
      </c>
      <c r="S148" s="110"/>
      <c r="U148" s="60">
        <v>324</v>
      </c>
      <c r="V148" s="60">
        <v>165</v>
      </c>
      <c r="W148" s="61">
        <v>2.3569872958000002</v>
      </c>
      <c r="X148" s="60">
        <v>15.901753176</v>
      </c>
      <c r="Y148" s="49"/>
      <c r="Z148" s="64"/>
      <c r="AA148" s="64"/>
      <c r="AB148" s="65"/>
      <c r="AC148" s="62">
        <v>315</v>
      </c>
      <c r="AD148" s="63">
        <v>46.846349205999999</v>
      </c>
      <c r="AE148" s="64">
        <v>1.6656238532000001</v>
      </c>
      <c r="AF148" s="65">
        <v>13.763938898999999</v>
      </c>
    </row>
    <row r="149" spans="1:32" x14ac:dyDescent="0.2">
      <c r="A149" s="26" t="s">
        <v>39</v>
      </c>
      <c r="B149" s="49">
        <v>2006</v>
      </c>
      <c r="C149" s="50">
        <v>0.58904269080000005</v>
      </c>
      <c r="D149" s="51">
        <v>283</v>
      </c>
      <c r="E149" s="53">
        <v>4451.0141342999996</v>
      </c>
      <c r="F149" s="78">
        <v>472</v>
      </c>
      <c r="G149" s="52">
        <v>237.58322034</v>
      </c>
      <c r="H149" s="53">
        <v>30.951716101999999</v>
      </c>
      <c r="S149" s="110"/>
      <c r="U149" s="60">
        <v>283</v>
      </c>
      <c r="V149" s="60">
        <v>158</v>
      </c>
      <c r="W149" s="61">
        <v>1.5932229299</v>
      </c>
      <c r="X149" s="60">
        <v>14.734384288999999</v>
      </c>
      <c r="Y149" s="49"/>
      <c r="Z149" s="64"/>
      <c r="AA149" s="64"/>
      <c r="AB149" s="65"/>
      <c r="AC149" s="62">
        <v>275</v>
      </c>
      <c r="AD149" s="63">
        <v>41.323272727000003</v>
      </c>
      <c r="AE149" s="64">
        <v>1.9190887446</v>
      </c>
      <c r="AF149" s="65">
        <v>12.747856926000001</v>
      </c>
    </row>
    <row r="150" spans="1:32" x14ac:dyDescent="0.2">
      <c r="A150" s="26" t="s">
        <v>39</v>
      </c>
      <c r="B150" s="49">
        <v>2007</v>
      </c>
      <c r="C150" s="50">
        <v>0.38582677170000002</v>
      </c>
      <c r="D150" s="51">
        <v>233</v>
      </c>
      <c r="E150" s="53">
        <v>4304.1845493999999</v>
      </c>
      <c r="F150" s="78">
        <v>376</v>
      </c>
      <c r="G150" s="52">
        <v>205.92021277000001</v>
      </c>
      <c r="H150" s="53">
        <v>29.500210106000001</v>
      </c>
      <c r="S150" s="110"/>
      <c r="U150" s="60">
        <v>233</v>
      </c>
      <c r="V150" s="60">
        <v>156</v>
      </c>
      <c r="W150" s="61">
        <v>1.8918563829999999</v>
      </c>
      <c r="X150" s="60">
        <v>13.531537234</v>
      </c>
      <c r="Y150" s="49"/>
      <c r="Z150" s="64"/>
      <c r="AA150" s="64"/>
      <c r="AB150" s="65"/>
      <c r="AC150" s="62">
        <v>226</v>
      </c>
      <c r="AD150" s="63">
        <v>36.661946903</v>
      </c>
      <c r="AE150" s="64">
        <v>0.89400270270000004</v>
      </c>
      <c r="AF150" s="65">
        <v>11.628276486000001</v>
      </c>
    </row>
    <row r="151" spans="1:32" x14ac:dyDescent="0.2">
      <c r="A151" s="26" t="s">
        <v>39</v>
      </c>
      <c r="B151" s="49">
        <v>2008</v>
      </c>
      <c r="C151" s="50">
        <v>0.58880503139999996</v>
      </c>
      <c r="D151" s="51">
        <v>274</v>
      </c>
      <c r="E151" s="53">
        <v>4674.0583942000003</v>
      </c>
      <c r="F151" s="78">
        <v>533</v>
      </c>
      <c r="G151" s="52">
        <v>233.88410881999999</v>
      </c>
      <c r="H151" s="53">
        <v>27.745373357999998</v>
      </c>
      <c r="S151" s="110"/>
      <c r="U151" s="60">
        <v>274</v>
      </c>
      <c r="V151" s="60">
        <v>160</v>
      </c>
      <c r="W151" s="61">
        <v>2.3702213884000001</v>
      </c>
      <c r="X151" s="60">
        <v>12.698555346999999</v>
      </c>
      <c r="Y151" s="49"/>
      <c r="Z151" s="64"/>
      <c r="AA151" s="64"/>
      <c r="AB151" s="65"/>
      <c r="AC151" s="62">
        <v>269</v>
      </c>
      <c r="AD151" s="63">
        <v>32.216356877000003</v>
      </c>
      <c r="AE151" s="64">
        <v>0.48243560610000003</v>
      </c>
      <c r="AF151" s="65">
        <v>11.386189205000001</v>
      </c>
    </row>
    <row r="152" spans="1:32" x14ac:dyDescent="0.2">
      <c r="A152" s="26" t="s">
        <v>39</v>
      </c>
      <c r="B152" s="49">
        <v>2009</v>
      </c>
      <c r="C152" s="50">
        <v>0.4346640316</v>
      </c>
      <c r="D152" s="51">
        <v>294</v>
      </c>
      <c r="E152" s="53">
        <v>4451.8299319999996</v>
      </c>
      <c r="F152" s="78">
        <v>546</v>
      </c>
      <c r="G152" s="52">
        <v>189.96959706999999</v>
      </c>
      <c r="H152" s="53">
        <v>25.403598900999999</v>
      </c>
      <c r="S152" s="110"/>
      <c r="U152" s="60">
        <v>294</v>
      </c>
      <c r="V152" s="60">
        <v>152</v>
      </c>
      <c r="W152" s="61">
        <v>1.7610989011</v>
      </c>
      <c r="X152" s="60">
        <v>10.711150183000001</v>
      </c>
      <c r="Y152" s="49"/>
      <c r="Z152" s="64"/>
      <c r="AA152" s="64"/>
      <c r="AB152" s="65"/>
      <c r="AC152" s="62">
        <v>288</v>
      </c>
      <c r="AD152" s="63">
        <v>25.276041667000001</v>
      </c>
      <c r="AE152" s="64">
        <v>-0.34699072399999997</v>
      </c>
      <c r="AF152" s="65">
        <v>9.1355994434000003</v>
      </c>
    </row>
    <row r="153" spans="1:32" x14ac:dyDescent="0.2">
      <c r="A153" s="26" t="s">
        <v>39</v>
      </c>
      <c r="B153" s="49">
        <v>2010</v>
      </c>
      <c r="C153" s="50">
        <v>0.47960784309999999</v>
      </c>
      <c r="D153" s="51">
        <v>224</v>
      </c>
      <c r="E153" s="53">
        <v>4809.6830356999999</v>
      </c>
      <c r="F153" s="78">
        <v>423</v>
      </c>
      <c r="G153" s="52">
        <v>204.97810874999999</v>
      </c>
      <c r="H153" s="53">
        <v>25.468775414</v>
      </c>
      <c r="S153" s="110"/>
      <c r="U153" s="60">
        <v>224</v>
      </c>
      <c r="V153" s="60">
        <v>145</v>
      </c>
      <c r="W153" s="61">
        <v>1.8728463357</v>
      </c>
      <c r="X153" s="60">
        <v>11.218966903</v>
      </c>
      <c r="Y153" s="49"/>
      <c r="Z153" s="64"/>
      <c r="AA153" s="64"/>
      <c r="AB153" s="65"/>
      <c r="AC153" s="62">
        <v>206</v>
      </c>
      <c r="AD153" s="63">
        <v>22.210194175000002</v>
      </c>
      <c r="AE153" s="64">
        <v>-1.131356459</v>
      </c>
      <c r="AF153" s="65">
        <v>8.6298492823000004</v>
      </c>
    </row>
    <row r="154" spans="1:32" x14ac:dyDescent="0.2">
      <c r="A154" s="26" t="s">
        <v>39</v>
      </c>
      <c r="B154" s="49">
        <v>2011</v>
      </c>
      <c r="C154" s="50">
        <v>0.5005788712</v>
      </c>
      <c r="D154" s="51">
        <v>182</v>
      </c>
      <c r="E154" s="53">
        <v>4796.1978022000003</v>
      </c>
      <c r="F154" s="78">
        <v>507</v>
      </c>
      <c r="G154" s="52">
        <v>217.88927021999999</v>
      </c>
      <c r="H154" s="53">
        <v>21.770418146000001</v>
      </c>
      <c r="S154" s="110"/>
      <c r="U154" s="60">
        <v>182</v>
      </c>
      <c r="V154" s="60">
        <v>145</v>
      </c>
      <c r="W154" s="61">
        <v>1.8531380671</v>
      </c>
      <c r="X154" s="60">
        <v>9.8765759369000001</v>
      </c>
      <c r="Y154" s="49"/>
      <c r="Z154" s="64"/>
      <c r="AA154" s="64"/>
      <c r="AB154" s="65"/>
      <c r="AC154" s="62">
        <v>179</v>
      </c>
      <c r="AD154" s="63">
        <v>18.537430168</v>
      </c>
      <c r="AE154" s="64">
        <v>-1.61470297</v>
      </c>
      <c r="AF154" s="65">
        <v>8.5900756436000005</v>
      </c>
    </row>
    <row r="155" spans="1:32" x14ac:dyDescent="0.2">
      <c r="A155" s="26" t="s">
        <v>39</v>
      </c>
      <c r="B155" s="49">
        <v>2012</v>
      </c>
      <c r="C155" s="50">
        <v>0.38222940230000002</v>
      </c>
      <c r="D155" s="51">
        <v>110</v>
      </c>
      <c r="E155" s="53">
        <v>4449.9636363999998</v>
      </c>
      <c r="F155" s="78">
        <v>455</v>
      </c>
      <c r="G155" s="52">
        <v>225.97883515999999</v>
      </c>
      <c r="H155" s="53">
        <v>16.482907692000001</v>
      </c>
      <c r="S155" s="110"/>
      <c r="U155" s="60">
        <v>110</v>
      </c>
      <c r="V155" s="60">
        <v>116</v>
      </c>
      <c r="W155" s="61">
        <v>1.4540703296999999</v>
      </c>
      <c r="X155" s="60">
        <v>7.1706549450999999</v>
      </c>
      <c r="Y155" s="49"/>
      <c r="Z155" s="64"/>
      <c r="AA155" s="64"/>
      <c r="AB155" s="65"/>
      <c r="AC155" s="62">
        <v>52</v>
      </c>
      <c r="AD155" s="63">
        <v>17.571153846000001</v>
      </c>
      <c r="AE155" s="64">
        <v>-0.95355777799999997</v>
      </c>
      <c r="AF155" s="65">
        <v>5.7742555555999999</v>
      </c>
    </row>
    <row r="156" spans="1:32" x14ac:dyDescent="0.2">
      <c r="A156" s="26" t="s">
        <v>39</v>
      </c>
      <c r="B156" s="49">
        <v>2013</v>
      </c>
      <c r="C156" s="50">
        <v>0.39828693790000003</v>
      </c>
      <c r="F156" s="78">
        <v>340</v>
      </c>
      <c r="G156" s="52">
        <v>201.97238235</v>
      </c>
      <c r="H156" s="53">
        <v>12.790273529</v>
      </c>
      <c r="S156" s="110"/>
      <c r="Y156" s="49"/>
      <c r="Z156" s="64"/>
      <c r="AA156" s="64"/>
      <c r="AB156" s="65"/>
    </row>
    <row r="157" spans="1:32" x14ac:dyDescent="0.2">
      <c r="A157" s="26" t="s">
        <v>39</v>
      </c>
      <c r="B157" s="49">
        <v>2014</v>
      </c>
      <c r="C157" s="50">
        <v>0.39447761190000002</v>
      </c>
      <c r="F157" s="78">
        <v>283</v>
      </c>
      <c r="G157" s="52">
        <v>217.86989399000001</v>
      </c>
      <c r="H157" s="53">
        <v>11.50459364</v>
      </c>
      <c r="S157" s="110"/>
      <c r="Y157" s="49"/>
      <c r="Z157" s="64"/>
      <c r="AA157" s="64"/>
      <c r="AB157" s="65"/>
    </row>
    <row r="158" spans="1:32" x14ac:dyDescent="0.2">
      <c r="A158" s="26" t="s">
        <v>39</v>
      </c>
      <c r="B158" s="49">
        <v>2015</v>
      </c>
      <c r="C158" s="50">
        <v>0.44516393440000002</v>
      </c>
      <c r="F158" s="78">
        <v>90</v>
      </c>
      <c r="G158" s="52">
        <v>230.79922221999999</v>
      </c>
      <c r="H158" s="53">
        <v>11.015555556000001</v>
      </c>
      <c r="S158" s="110"/>
      <c r="Y158" s="49"/>
      <c r="Z158" s="64"/>
      <c r="AA158" s="64"/>
      <c r="AB158" s="65"/>
    </row>
    <row r="159" spans="1:32" x14ac:dyDescent="0.2">
      <c r="A159" s="26" t="s">
        <v>40</v>
      </c>
      <c r="B159" s="49">
        <v>1997</v>
      </c>
      <c r="C159" s="50">
        <v>6.2357723599999998E-2</v>
      </c>
      <c r="F159" s="78">
        <v>61</v>
      </c>
      <c r="G159" s="52">
        <v>55.956557377000003</v>
      </c>
      <c r="H159" s="53">
        <v>22.505426230000001</v>
      </c>
      <c r="S159" s="110"/>
      <c r="Y159" s="49"/>
      <c r="Z159" s="64"/>
      <c r="AA159" s="64"/>
      <c r="AB159" s="65"/>
    </row>
    <row r="160" spans="1:32" x14ac:dyDescent="0.2">
      <c r="A160" s="26" t="s">
        <v>40</v>
      </c>
      <c r="B160" s="49">
        <v>1998</v>
      </c>
      <c r="C160" s="50">
        <v>0.1508227848</v>
      </c>
      <c r="F160" s="78">
        <v>62</v>
      </c>
      <c r="G160" s="52">
        <v>68.013709676999994</v>
      </c>
      <c r="H160" s="53">
        <v>22.683483871</v>
      </c>
      <c r="S160" s="110"/>
      <c r="Y160" s="49"/>
      <c r="Z160" s="64"/>
      <c r="AA160" s="64"/>
      <c r="AB160" s="65"/>
    </row>
    <row r="161" spans="1:32" x14ac:dyDescent="0.2">
      <c r="A161" s="26" t="s">
        <v>40</v>
      </c>
      <c r="B161" s="49">
        <v>1999</v>
      </c>
      <c r="C161" s="50">
        <v>5.4844720499999999E-2</v>
      </c>
      <c r="F161" s="78">
        <v>88</v>
      </c>
      <c r="G161" s="52">
        <v>96.078863635999994</v>
      </c>
      <c r="H161" s="53">
        <v>25.237488635999998</v>
      </c>
      <c r="S161" s="110"/>
      <c r="Y161" s="49"/>
      <c r="Z161" s="64"/>
      <c r="AA161" s="64"/>
      <c r="AB161" s="65"/>
    </row>
    <row r="162" spans="1:32" x14ac:dyDescent="0.2">
      <c r="A162" s="26" t="s">
        <v>40</v>
      </c>
      <c r="B162" s="49">
        <v>2000</v>
      </c>
      <c r="C162" s="50">
        <v>1.1875E-2</v>
      </c>
      <c r="D162" s="51">
        <v>62</v>
      </c>
      <c r="E162" s="53">
        <v>4390.5645161000002</v>
      </c>
      <c r="F162" s="78">
        <v>109</v>
      </c>
      <c r="G162" s="52">
        <v>53.688715596000002</v>
      </c>
      <c r="H162" s="53">
        <v>25.222623853000002</v>
      </c>
      <c r="S162" s="110"/>
      <c r="U162" s="60">
        <v>62</v>
      </c>
      <c r="V162" s="60">
        <v>123</v>
      </c>
      <c r="W162" s="61">
        <v>0.33509174310000001</v>
      </c>
      <c r="X162" s="60">
        <v>11.021724771000001</v>
      </c>
      <c r="Y162" s="49"/>
      <c r="Z162" s="64"/>
      <c r="AA162" s="64"/>
      <c r="AB162" s="65"/>
      <c r="AC162" s="62">
        <v>59</v>
      </c>
      <c r="AD162" s="63">
        <v>48.950847457999998</v>
      </c>
      <c r="AE162" s="64">
        <v>0.94673076919999999</v>
      </c>
      <c r="AF162" s="65">
        <v>8.9479249999999997</v>
      </c>
    </row>
    <row r="163" spans="1:32" x14ac:dyDescent="0.2">
      <c r="A163" s="26" t="s">
        <v>40</v>
      </c>
      <c r="B163" s="49">
        <v>2001</v>
      </c>
      <c r="C163" s="50">
        <v>6.4644351500000002E-2</v>
      </c>
      <c r="D163" s="51">
        <v>61</v>
      </c>
      <c r="E163" s="53">
        <v>4309.7377048999997</v>
      </c>
      <c r="F163" s="78">
        <v>112</v>
      </c>
      <c r="G163" s="52">
        <v>147.57982143000001</v>
      </c>
      <c r="H163" s="53">
        <v>23.346428571000001</v>
      </c>
      <c r="S163" s="110"/>
      <c r="U163" s="60">
        <v>61</v>
      </c>
      <c r="V163" s="60">
        <v>121</v>
      </c>
      <c r="W163" s="61">
        <v>-0.114419643</v>
      </c>
      <c r="X163" s="60">
        <v>10.40925</v>
      </c>
      <c r="Y163" s="49"/>
      <c r="Z163" s="64"/>
      <c r="AA163" s="64"/>
      <c r="AB163" s="65"/>
      <c r="AC163" s="62">
        <v>58</v>
      </c>
      <c r="AD163" s="63">
        <v>49.151724137999999</v>
      </c>
      <c r="AE163" s="64">
        <v>1.4679816513999999</v>
      </c>
      <c r="AF163" s="65">
        <v>8.4719752293999999</v>
      </c>
    </row>
    <row r="164" spans="1:32" x14ac:dyDescent="0.2">
      <c r="A164" s="26" t="s">
        <v>40</v>
      </c>
      <c r="B164" s="49">
        <v>2002</v>
      </c>
      <c r="C164" s="50">
        <v>0.1102539683</v>
      </c>
      <c r="D164" s="51">
        <v>97</v>
      </c>
      <c r="E164" s="53">
        <v>4276.6804124</v>
      </c>
      <c r="F164" s="78">
        <v>167</v>
      </c>
      <c r="G164" s="52">
        <v>109.89550898</v>
      </c>
      <c r="H164" s="53">
        <v>25.538604790000001</v>
      </c>
      <c r="S164" s="110"/>
      <c r="U164" s="60">
        <v>97</v>
      </c>
      <c r="V164" s="60">
        <v>127</v>
      </c>
      <c r="W164" s="61">
        <v>0.72360479040000003</v>
      </c>
      <c r="X164" s="60">
        <v>11.897119760000001</v>
      </c>
      <c r="Y164" s="49"/>
      <c r="Z164" s="64"/>
      <c r="AA164" s="64"/>
      <c r="AB164" s="65"/>
      <c r="AC164" s="62">
        <v>92</v>
      </c>
      <c r="AD164" s="63">
        <v>46.430434783000003</v>
      </c>
      <c r="AE164" s="64">
        <v>1.2726352201</v>
      </c>
      <c r="AF164" s="65">
        <v>10.340928302</v>
      </c>
    </row>
    <row r="165" spans="1:32" x14ac:dyDescent="0.2">
      <c r="A165" s="26" t="s">
        <v>40</v>
      </c>
      <c r="B165" s="49">
        <v>2003</v>
      </c>
      <c r="C165" s="50">
        <v>1.4478672999999999E-2</v>
      </c>
      <c r="D165" s="51">
        <v>160</v>
      </c>
      <c r="E165" s="53">
        <v>4650.3937500000002</v>
      </c>
      <c r="F165" s="78">
        <v>244</v>
      </c>
      <c r="G165" s="52">
        <v>65.082172130999993</v>
      </c>
      <c r="H165" s="53">
        <v>28.589918033</v>
      </c>
      <c r="S165" s="110"/>
      <c r="U165" s="60">
        <v>160</v>
      </c>
      <c r="V165" s="60">
        <v>134</v>
      </c>
      <c r="W165" s="61">
        <v>1.0913155738</v>
      </c>
      <c r="X165" s="60">
        <v>13.340540984</v>
      </c>
      <c r="Y165" s="49"/>
      <c r="Z165" s="64"/>
      <c r="AA165" s="64"/>
      <c r="AB165" s="65"/>
      <c r="AC165" s="62">
        <v>153</v>
      </c>
      <c r="AD165" s="63">
        <v>44.556862744999997</v>
      </c>
      <c r="AE165" s="64">
        <v>1.1354599156</v>
      </c>
      <c r="AF165" s="65">
        <v>11.716092827000001</v>
      </c>
    </row>
    <row r="166" spans="1:32" x14ac:dyDescent="0.2">
      <c r="A166" s="26" t="s">
        <v>40</v>
      </c>
      <c r="B166" s="49">
        <v>2004</v>
      </c>
      <c r="C166" s="50">
        <v>6.1615720499999999E-2</v>
      </c>
      <c r="D166" s="51">
        <v>145</v>
      </c>
      <c r="E166" s="53">
        <v>4601.8</v>
      </c>
      <c r="F166" s="78">
        <v>233</v>
      </c>
      <c r="G166" s="52">
        <v>60.386652361000003</v>
      </c>
      <c r="H166" s="53">
        <v>26.438532189</v>
      </c>
      <c r="S166" s="110"/>
      <c r="U166" s="60">
        <v>145</v>
      </c>
      <c r="V166" s="60">
        <v>140</v>
      </c>
      <c r="W166" s="61">
        <v>1.0924291845</v>
      </c>
      <c r="X166" s="60">
        <v>12.546948498000001</v>
      </c>
      <c r="Y166" s="49"/>
      <c r="Z166" s="64"/>
      <c r="AA166" s="64"/>
      <c r="AB166" s="65"/>
      <c r="AC166" s="62">
        <v>136</v>
      </c>
      <c r="AD166" s="63">
        <v>44.919117647</v>
      </c>
      <c r="AE166" s="64">
        <v>1.0469773756</v>
      </c>
      <c r="AF166" s="65">
        <v>11.009771041</v>
      </c>
    </row>
    <row r="167" spans="1:32" x14ac:dyDescent="0.2">
      <c r="A167" s="26" t="s">
        <v>40</v>
      </c>
      <c r="B167" s="49">
        <v>2005</v>
      </c>
      <c r="C167" s="50">
        <v>0.1161099796</v>
      </c>
      <c r="D167" s="51">
        <v>146</v>
      </c>
      <c r="E167" s="53">
        <v>4321.2739726</v>
      </c>
      <c r="F167" s="78">
        <v>273</v>
      </c>
      <c r="G167" s="52">
        <v>44.167545787999998</v>
      </c>
      <c r="H167" s="53">
        <v>25.545234432000001</v>
      </c>
      <c r="S167" s="110"/>
      <c r="U167" s="60">
        <v>146</v>
      </c>
      <c r="V167" s="60">
        <v>131</v>
      </c>
      <c r="W167" s="61">
        <v>0.38619852939999999</v>
      </c>
      <c r="X167" s="60">
        <v>12.129628675999999</v>
      </c>
      <c r="Y167" s="49"/>
      <c r="Z167" s="64"/>
      <c r="AA167" s="64"/>
      <c r="AB167" s="65"/>
      <c r="AC167" s="62">
        <v>139</v>
      </c>
      <c r="AD167" s="63">
        <v>41.830935252000003</v>
      </c>
      <c r="AE167" s="64">
        <v>0.98157794679999999</v>
      </c>
      <c r="AF167" s="65">
        <v>10.022791635000001</v>
      </c>
    </row>
    <row r="168" spans="1:32" x14ac:dyDescent="0.2">
      <c r="A168" s="26" t="s">
        <v>40</v>
      </c>
      <c r="B168" s="49">
        <v>2006</v>
      </c>
      <c r="C168" s="50">
        <v>0.1844506518</v>
      </c>
      <c r="D168" s="51">
        <v>172</v>
      </c>
      <c r="E168" s="53">
        <v>4559.7325580999996</v>
      </c>
      <c r="F168" s="78">
        <v>309</v>
      </c>
      <c r="G168" s="52">
        <v>38.130776699000002</v>
      </c>
      <c r="H168" s="53">
        <v>25.614042071</v>
      </c>
      <c r="S168" s="110"/>
      <c r="U168" s="60">
        <v>172</v>
      </c>
      <c r="V168" s="60">
        <v>134</v>
      </c>
      <c r="W168" s="61">
        <v>0.88077922080000004</v>
      </c>
      <c r="X168" s="60">
        <v>12.275805195</v>
      </c>
      <c r="Y168" s="49"/>
      <c r="Z168" s="64"/>
      <c r="AA168" s="64"/>
      <c r="AB168" s="65"/>
      <c r="AC168" s="62">
        <v>161</v>
      </c>
      <c r="AD168" s="63">
        <v>41.945341614999997</v>
      </c>
      <c r="AE168" s="64">
        <v>1.9452491582</v>
      </c>
      <c r="AF168" s="65">
        <v>10.580789899000001</v>
      </c>
    </row>
    <row r="169" spans="1:32" x14ac:dyDescent="0.2">
      <c r="A169" s="26" t="s">
        <v>40</v>
      </c>
      <c r="B169" s="49">
        <v>2007</v>
      </c>
      <c r="C169" s="50">
        <v>1.5793780699999999E-2</v>
      </c>
      <c r="D169" s="51">
        <v>230</v>
      </c>
      <c r="E169" s="53">
        <v>4649.2913042999999</v>
      </c>
      <c r="F169" s="78">
        <v>392</v>
      </c>
      <c r="G169" s="52">
        <v>58.155306121999999</v>
      </c>
      <c r="H169" s="53">
        <v>27.790714286</v>
      </c>
      <c r="S169" s="110"/>
      <c r="U169" s="60">
        <v>230</v>
      </c>
      <c r="V169" s="60">
        <v>130</v>
      </c>
      <c r="W169" s="61">
        <v>0.26263520410000002</v>
      </c>
      <c r="X169" s="60">
        <v>13.695497448999999</v>
      </c>
      <c r="Y169" s="49"/>
      <c r="Z169" s="64"/>
      <c r="AA169" s="64"/>
      <c r="AB169" s="65"/>
      <c r="AC169" s="62">
        <v>222</v>
      </c>
      <c r="AD169" s="63">
        <v>41.192792793000002</v>
      </c>
      <c r="AE169" s="64">
        <v>1.2137461140000001</v>
      </c>
      <c r="AF169" s="65">
        <v>11.757602331999999</v>
      </c>
    </row>
    <row r="170" spans="1:32" x14ac:dyDescent="0.2">
      <c r="A170" s="26" t="s">
        <v>40</v>
      </c>
      <c r="B170" s="49">
        <v>2008</v>
      </c>
      <c r="C170" s="50">
        <v>6.6947040499999999E-2</v>
      </c>
      <c r="D170" s="51">
        <v>214</v>
      </c>
      <c r="E170" s="53">
        <v>4755.3925233999998</v>
      </c>
      <c r="F170" s="78">
        <v>407</v>
      </c>
      <c r="G170" s="52">
        <v>64.337788697999997</v>
      </c>
      <c r="H170" s="53">
        <v>25.445213759000001</v>
      </c>
      <c r="S170" s="110"/>
      <c r="U170" s="60">
        <v>214</v>
      </c>
      <c r="V170" s="60">
        <v>124</v>
      </c>
      <c r="W170" s="61">
        <v>0.39975429979999999</v>
      </c>
      <c r="X170" s="60">
        <v>12.015090909</v>
      </c>
      <c r="Y170" s="49"/>
      <c r="Z170" s="64"/>
      <c r="AA170" s="64"/>
      <c r="AB170" s="65"/>
      <c r="AC170" s="62">
        <v>207</v>
      </c>
      <c r="AD170" s="63">
        <v>37.277777778000001</v>
      </c>
      <c r="AE170" s="64">
        <v>0.45896992479999998</v>
      </c>
      <c r="AF170" s="65">
        <v>10.325685463999999</v>
      </c>
    </row>
    <row r="171" spans="1:32" x14ac:dyDescent="0.2">
      <c r="A171" s="26" t="s">
        <v>40</v>
      </c>
      <c r="B171" s="49">
        <v>2009</v>
      </c>
      <c r="C171" s="50">
        <v>0.1187171053</v>
      </c>
      <c r="D171" s="51">
        <v>209</v>
      </c>
      <c r="E171" s="53">
        <v>4714.0334928000002</v>
      </c>
      <c r="F171" s="78">
        <v>386</v>
      </c>
      <c r="G171" s="52">
        <v>48.772642486999999</v>
      </c>
      <c r="H171" s="53">
        <v>25.698409326</v>
      </c>
      <c r="S171" s="110"/>
      <c r="U171" s="60">
        <v>209</v>
      </c>
      <c r="V171" s="60">
        <v>127</v>
      </c>
      <c r="W171" s="61">
        <v>0.2417564767</v>
      </c>
      <c r="X171" s="60">
        <v>12.460137306</v>
      </c>
      <c r="Y171" s="49"/>
      <c r="Z171" s="64"/>
      <c r="AA171" s="64"/>
      <c r="AB171" s="65"/>
      <c r="AC171" s="62">
        <v>204</v>
      </c>
      <c r="AD171" s="63">
        <v>27.570588234999999</v>
      </c>
      <c r="AE171" s="64">
        <v>-1.2251105259999999</v>
      </c>
      <c r="AF171" s="65">
        <v>10.850429474</v>
      </c>
    </row>
    <row r="172" spans="1:32" x14ac:dyDescent="0.2">
      <c r="A172" s="26" t="s">
        <v>40</v>
      </c>
      <c r="B172" s="49">
        <v>2010</v>
      </c>
      <c r="C172" s="50">
        <v>7.5348837200000005E-2</v>
      </c>
      <c r="D172" s="51">
        <v>253</v>
      </c>
      <c r="E172" s="53">
        <v>4925.6956522</v>
      </c>
      <c r="F172" s="78">
        <v>408</v>
      </c>
      <c r="G172" s="52">
        <v>86.940808824000001</v>
      </c>
      <c r="H172" s="53">
        <v>25.192499999999999</v>
      </c>
      <c r="S172" s="110"/>
      <c r="U172" s="60">
        <v>253</v>
      </c>
      <c r="V172" s="60">
        <v>125</v>
      </c>
      <c r="W172" s="61">
        <v>-0.72901715700000003</v>
      </c>
      <c r="X172" s="60">
        <v>11.806598039000001</v>
      </c>
      <c r="Y172" s="49"/>
      <c r="Z172" s="64"/>
      <c r="AA172" s="64"/>
      <c r="AB172" s="65"/>
      <c r="AC172" s="62">
        <v>223</v>
      </c>
      <c r="AD172" s="63">
        <v>25.778923766999998</v>
      </c>
      <c r="AE172" s="64">
        <v>-1.5926572889999999</v>
      </c>
      <c r="AF172" s="65">
        <v>9.1272841432000007</v>
      </c>
    </row>
    <row r="173" spans="1:32" x14ac:dyDescent="0.2">
      <c r="A173" s="26" t="s">
        <v>40</v>
      </c>
      <c r="B173" s="49">
        <v>2011</v>
      </c>
      <c r="C173" s="50">
        <v>8.0743550799999994E-2</v>
      </c>
      <c r="D173" s="51">
        <v>183</v>
      </c>
      <c r="E173" s="53">
        <v>4769.1256831000001</v>
      </c>
      <c r="F173" s="78">
        <v>408</v>
      </c>
      <c r="G173" s="52">
        <v>60.143235294</v>
      </c>
      <c r="H173" s="53">
        <v>22.409674020000001</v>
      </c>
      <c r="S173" s="110"/>
      <c r="U173" s="60">
        <v>183</v>
      </c>
      <c r="V173" s="60">
        <v>119</v>
      </c>
      <c r="W173" s="61">
        <v>0.457252451</v>
      </c>
      <c r="X173" s="60">
        <v>10.523607843000001</v>
      </c>
      <c r="Y173" s="49"/>
      <c r="Z173" s="64"/>
      <c r="AA173" s="64"/>
      <c r="AB173" s="65"/>
      <c r="AC173" s="62">
        <v>170</v>
      </c>
      <c r="AD173" s="63">
        <v>23.661176471000001</v>
      </c>
      <c r="AE173" s="64">
        <v>-3.191176617</v>
      </c>
      <c r="AF173" s="65">
        <v>8.6735000000000007</v>
      </c>
    </row>
    <row r="174" spans="1:32" x14ac:dyDescent="0.2">
      <c r="A174" s="26" t="s">
        <v>40</v>
      </c>
      <c r="B174" s="49">
        <v>2012</v>
      </c>
      <c r="C174" s="50">
        <v>0.13667768599999999</v>
      </c>
      <c r="D174" s="51">
        <v>132</v>
      </c>
      <c r="E174" s="53">
        <v>4783.3333333</v>
      </c>
      <c r="F174" s="78">
        <v>385</v>
      </c>
      <c r="G174" s="52">
        <v>81.618337662000002</v>
      </c>
      <c r="H174" s="53">
        <v>18.575225973999999</v>
      </c>
      <c r="S174" s="110"/>
      <c r="U174" s="60">
        <v>132</v>
      </c>
      <c r="V174" s="60">
        <v>105</v>
      </c>
      <c r="W174" s="61">
        <v>6.1827676200000001E-2</v>
      </c>
      <c r="X174" s="60">
        <v>8.7843368145999996</v>
      </c>
      <c r="Y174" s="49"/>
      <c r="Z174" s="64"/>
      <c r="AA174" s="64"/>
      <c r="AB174" s="65"/>
      <c r="AC174" s="62">
        <v>62</v>
      </c>
      <c r="AD174" s="63">
        <v>23.324193548</v>
      </c>
      <c r="AE174" s="64">
        <v>-3.2654029410000001</v>
      </c>
      <c r="AF174" s="65">
        <v>7.6279597059000004</v>
      </c>
    </row>
    <row r="175" spans="1:32" x14ac:dyDescent="0.2">
      <c r="A175" s="26" t="s">
        <v>40</v>
      </c>
      <c r="B175" s="49">
        <v>2013</v>
      </c>
      <c r="C175" s="50">
        <v>0.122953125</v>
      </c>
      <c r="F175" s="78">
        <v>328</v>
      </c>
      <c r="G175" s="52">
        <v>104.20795732000001</v>
      </c>
      <c r="H175" s="53">
        <v>14.117637195</v>
      </c>
      <c r="S175" s="110"/>
      <c r="Y175" s="49"/>
      <c r="Z175" s="64"/>
      <c r="AA175" s="64"/>
      <c r="AB175" s="65"/>
    </row>
    <row r="176" spans="1:32" x14ac:dyDescent="0.2">
      <c r="A176" s="26" t="s">
        <v>40</v>
      </c>
      <c r="B176" s="49">
        <v>2014</v>
      </c>
      <c r="C176" s="50">
        <v>4.4356846499999998E-2</v>
      </c>
      <c r="F176" s="78">
        <v>278</v>
      </c>
      <c r="G176" s="52">
        <v>116.04064748</v>
      </c>
      <c r="H176" s="53">
        <v>14.152158273</v>
      </c>
      <c r="S176" s="110"/>
      <c r="Y176" s="49"/>
      <c r="Z176" s="64"/>
      <c r="AA176" s="64"/>
      <c r="AB176" s="65"/>
    </row>
    <row r="177" spans="1:32" x14ac:dyDescent="0.2">
      <c r="A177" s="26" t="s">
        <v>40</v>
      </c>
      <c r="B177" s="49">
        <v>2015</v>
      </c>
      <c r="C177" s="50">
        <v>0.17847953220000001</v>
      </c>
      <c r="F177" s="78">
        <v>95</v>
      </c>
      <c r="G177" s="52">
        <v>87.865894737000005</v>
      </c>
      <c r="H177" s="53">
        <v>10.227368421</v>
      </c>
      <c r="S177" s="110"/>
      <c r="Y177" s="49"/>
      <c r="Z177" s="64"/>
      <c r="AA177" s="64"/>
      <c r="AB177" s="65"/>
    </row>
    <row r="178" spans="1:32" x14ac:dyDescent="0.2">
      <c r="A178" s="26" t="s">
        <v>41</v>
      </c>
      <c r="B178" s="49">
        <v>1987</v>
      </c>
      <c r="C178" s="50">
        <v>8.3098592000000002E-3</v>
      </c>
      <c r="F178" s="78">
        <v>55</v>
      </c>
      <c r="G178" s="52">
        <v>-113.27200000000001</v>
      </c>
      <c r="H178" s="53">
        <v>27.139818181999999</v>
      </c>
      <c r="S178" s="110"/>
      <c r="Y178" s="49"/>
      <c r="Z178" s="64"/>
      <c r="AA178" s="64"/>
      <c r="AB178" s="65"/>
    </row>
    <row r="179" spans="1:32" x14ac:dyDescent="0.2">
      <c r="A179" s="26" t="s">
        <v>41</v>
      </c>
      <c r="B179" s="49">
        <v>1988</v>
      </c>
      <c r="C179" s="50">
        <v>3.6923076899999997E-2</v>
      </c>
      <c r="F179" s="78">
        <v>52</v>
      </c>
      <c r="G179" s="52">
        <v>-22.199615380000001</v>
      </c>
      <c r="H179" s="53">
        <v>30.262711538000001</v>
      </c>
      <c r="S179" s="110"/>
      <c r="Y179" s="49"/>
      <c r="Z179" s="64"/>
      <c r="AA179" s="64"/>
      <c r="AB179" s="65"/>
    </row>
    <row r="180" spans="1:32" x14ac:dyDescent="0.2">
      <c r="A180" s="26" t="s">
        <v>41</v>
      </c>
      <c r="B180" s="49">
        <v>1989</v>
      </c>
      <c r="C180" s="50">
        <v>0.16727272730000001</v>
      </c>
      <c r="D180" s="51">
        <v>62</v>
      </c>
      <c r="E180" s="53">
        <v>4793.1129031999999</v>
      </c>
      <c r="F180" s="78">
        <v>82</v>
      </c>
      <c r="G180" s="52">
        <v>-90.647560979999994</v>
      </c>
      <c r="H180" s="53">
        <v>29.151975610000001</v>
      </c>
      <c r="S180" s="110"/>
      <c r="U180" s="60">
        <v>62</v>
      </c>
      <c r="V180" s="60">
        <v>144</v>
      </c>
      <c r="W180" s="61">
        <v>1.3007926829000001</v>
      </c>
      <c r="X180" s="60">
        <v>11.992134146</v>
      </c>
      <c r="Y180" s="49"/>
      <c r="Z180" s="64"/>
      <c r="AA180" s="64"/>
      <c r="AB180" s="65"/>
      <c r="AC180" s="62">
        <v>60</v>
      </c>
      <c r="AD180" s="63">
        <v>56.383333333000003</v>
      </c>
      <c r="AE180" s="64">
        <v>7.1961538500000005E-2</v>
      </c>
      <c r="AF180" s="65">
        <v>9.2883333333000007</v>
      </c>
    </row>
    <row r="181" spans="1:32" x14ac:dyDescent="0.2">
      <c r="A181" s="26" t="s">
        <v>41</v>
      </c>
      <c r="B181" s="49">
        <v>1990</v>
      </c>
      <c r="C181" s="50">
        <v>0.17749999999999999</v>
      </c>
      <c r="D181" s="51">
        <v>54</v>
      </c>
      <c r="E181" s="53">
        <v>5220.7962963</v>
      </c>
      <c r="F181" s="78">
        <v>82</v>
      </c>
      <c r="G181" s="52">
        <v>-27.644512200000001</v>
      </c>
      <c r="H181" s="53">
        <v>28.192146341000001</v>
      </c>
      <c r="S181" s="110"/>
      <c r="U181" s="60">
        <v>54</v>
      </c>
      <c r="V181" s="60">
        <v>157</v>
      </c>
      <c r="W181" s="61">
        <v>1.2111463414999999</v>
      </c>
      <c r="X181" s="60">
        <v>11.113792683</v>
      </c>
      <c r="Y181" s="49"/>
      <c r="Z181" s="64"/>
      <c r="AA181" s="64"/>
      <c r="AB181" s="65"/>
      <c r="AC181" s="62">
        <v>54</v>
      </c>
      <c r="AD181" s="63">
        <v>51.798148148000003</v>
      </c>
      <c r="AE181" s="64">
        <v>-2.7728394999999999E-2</v>
      </c>
      <c r="AF181" s="65">
        <v>8.9893827159999997</v>
      </c>
    </row>
    <row r="182" spans="1:32" x14ac:dyDescent="0.2">
      <c r="A182" s="26" t="s">
        <v>41</v>
      </c>
      <c r="B182" s="49">
        <v>1991</v>
      </c>
      <c r="C182" s="50">
        <v>7.7286821699999994E-2</v>
      </c>
      <c r="D182" s="51">
        <v>65</v>
      </c>
      <c r="E182" s="53">
        <v>5017.9846153999997</v>
      </c>
      <c r="F182" s="78">
        <v>89</v>
      </c>
      <c r="G182" s="52">
        <v>-48.199213479999997</v>
      </c>
      <c r="H182" s="53">
        <v>30.271359551</v>
      </c>
      <c r="S182" s="110"/>
      <c r="U182" s="60">
        <v>65</v>
      </c>
      <c r="V182" s="60">
        <v>150</v>
      </c>
      <c r="W182" s="61">
        <v>1.1576853933</v>
      </c>
      <c r="X182" s="60">
        <v>11.641404494</v>
      </c>
      <c r="Y182" s="49"/>
      <c r="Z182" s="64"/>
      <c r="AA182" s="64"/>
      <c r="AB182" s="65"/>
      <c r="AC182" s="62">
        <v>65</v>
      </c>
      <c r="AD182" s="63">
        <v>51.030769231000001</v>
      </c>
      <c r="AE182" s="64">
        <v>1.1258427E-2</v>
      </c>
      <c r="AF182" s="65">
        <v>9.3142696628999992</v>
      </c>
    </row>
    <row r="183" spans="1:32" x14ac:dyDescent="0.2">
      <c r="A183" s="26" t="s">
        <v>41</v>
      </c>
      <c r="B183" s="49">
        <v>1992</v>
      </c>
      <c r="C183" s="50">
        <v>0.24159235670000001</v>
      </c>
      <c r="D183" s="51">
        <v>90</v>
      </c>
      <c r="E183" s="53">
        <v>5176.5555555999999</v>
      </c>
      <c r="F183" s="78">
        <v>115</v>
      </c>
      <c r="G183" s="52">
        <v>81.261652174000005</v>
      </c>
      <c r="H183" s="53">
        <v>32.075608696000003</v>
      </c>
      <c r="S183" s="110"/>
      <c r="U183" s="60">
        <v>90</v>
      </c>
      <c r="V183" s="60">
        <v>152</v>
      </c>
      <c r="W183" s="61">
        <v>2.0291826086999998</v>
      </c>
      <c r="X183" s="60">
        <v>12.9</v>
      </c>
      <c r="Y183" s="49"/>
      <c r="Z183" s="64"/>
      <c r="AA183" s="64"/>
      <c r="AB183" s="65"/>
      <c r="AC183" s="62">
        <v>87</v>
      </c>
      <c r="AD183" s="63">
        <v>48.816091954000001</v>
      </c>
      <c r="AE183" s="64">
        <v>0.2067090909</v>
      </c>
      <c r="AF183" s="65">
        <v>10.581</v>
      </c>
    </row>
    <row r="184" spans="1:32" x14ac:dyDescent="0.2">
      <c r="A184" s="26" t="s">
        <v>41</v>
      </c>
      <c r="B184" s="49">
        <v>1993</v>
      </c>
      <c r="C184" s="50">
        <v>0.49493827159999998</v>
      </c>
      <c r="D184" s="51">
        <v>89</v>
      </c>
      <c r="E184" s="53">
        <v>4989.7303370999998</v>
      </c>
      <c r="F184" s="78">
        <v>125</v>
      </c>
      <c r="G184" s="52">
        <v>-62.034559999999999</v>
      </c>
      <c r="H184" s="53">
        <v>30.971664000000001</v>
      </c>
      <c r="S184" s="110"/>
      <c r="U184" s="60">
        <v>89</v>
      </c>
      <c r="V184" s="60">
        <v>144</v>
      </c>
      <c r="W184" s="61">
        <v>1.5256959999999999</v>
      </c>
      <c r="X184" s="60">
        <v>12.003568</v>
      </c>
      <c r="Y184" s="49"/>
      <c r="Z184" s="64"/>
      <c r="AA184" s="64"/>
      <c r="AB184" s="65"/>
      <c r="AC184" s="62">
        <v>84</v>
      </c>
      <c r="AD184" s="63">
        <v>48.001190475999998</v>
      </c>
      <c r="AE184" s="64">
        <v>-0.46534999999999999</v>
      </c>
      <c r="AF184" s="65">
        <v>9.6639508332999995</v>
      </c>
    </row>
    <row r="185" spans="1:32" x14ac:dyDescent="0.2">
      <c r="A185" s="26" t="s">
        <v>41</v>
      </c>
      <c r="B185" s="49">
        <v>1994</v>
      </c>
      <c r="C185" s="50">
        <v>0.64477419349999998</v>
      </c>
      <c r="D185" s="51">
        <v>95</v>
      </c>
      <c r="E185" s="53">
        <v>5188.0947367999997</v>
      </c>
      <c r="F185" s="78">
        <v>130</v>
      </c>
      <c r="G185" s="52">
        <v>14.679923077</v>
      </c>
      <c r="H185" s="53">
        <v>34.512261537999997</v>
      </c>
      <c r="S185" s="110"/>
      <c r="U185" s="60">
        <v>95</v>
      </c>
      <c r="V185" s="60">
        <v>124</v>
      </c>
      <c r="W185" s="61">
        <v>0.1066769231</v>
      </c>
      <c r="X185" s="60">
        <v>14.463576923</v>
      </c>
      <c r="Y185" s="49"/>
      <c r="AB185" s="65"/>
      <c r="AC185" s="62">
        <v>88</v>
      </c>
      <c r="AD185" s="63">
        <v>46.942045454999999</v>
      </c>
      <c r="AE185" s="64">
        <v>-0.87067460299999999</v>
      </c>
      <c r="AF185" s="65">
        <v>11.600314286</v>
      </c>
    </row>
    <row r="186" spans="1:32" x14ac:dyDescent="0.2">
      <c r="A186" s="26" t="s">
        <v>41</v>
      </c>
      <c r="B186" s="49">
        <v>1995</v>
      </c>
      <c r="C186" s="50">
        <v>0.3765</v>
      </c>
      <c r="D186" s="51">
        <v>68</v>
      </c>
      <c r="E186" s="53">
        <v>5273.4117647000003</v>
      </c>
      <c r="F186" s="78">
        <v>121</v>
      </c>
      <c r="G186" s="52">
        <v>-30.147190080000001</v>
      </c>
      <c r="H186" s="53">
        <v>29.181933883999999</v>
      </c>
      <c r="S186" s="110"/>
      <c r="U186" s="60">
        <v>68</v>
      </c>
      <c r="V186" s="60">
        <v>129</v>
      </c>
      <c r="W186" s="61">
        <v>-1.126024793</v>
      </c>
      <c r="X186" s="60">
        <v>11.924033057999999</v>
      </c>
      <c r="Y186" s="49"/>
      <c r="AB186" s="65"/>
      <c r="AC186" s="62">
        <v>64</v>
      </c>
      <c r="AD186" s="63">
        <v>39.104687499999997</v>
      </c>
      <c r="AE186" s="64">
        <v>-1.2492796610000001</v>
      </c>
      <c r="AF186" s="65">
        <v>9.6955593219999994</v>
      </c>
    </row>
    <row r="187" spans="1:32" x14ac:dyDescent="0.2">
      <c r="A187" s="26" t="s">
        <v>41</v>
      </c>
      <c r="B187" s="49">
        <v>1996</v>
      </c>
      <c r="C187" s="50">
        <v>0.7091623037</v>
      </c>
      <c r="D187" s="51">
        <v>103</v>
      </c>
      <c r="E187" s="53">
        <v>5264.7087379000004</v>
      </c>
      <c r="F187" s="78">
        <v>150</v>
      </c>
      <c r="G187" s="52">
        <v>27.947399999999998</v>
      </c>
      <c r="H187" s="53">
        <v>31.59216</v>
      </c>
      <c r="S187" s="110"/>
      <c r="U187" s="60">
        <v>103</v>
      </c>
      <c r="V187" s="60">
        <v>132</v>
      </c>
      <c r="W187" s="61">
        <v>-0.53904794499999997</v>
      </c>
      <c r="X187" s="60">
        <v>12.758924658</v>
      </c>
      <c r="Y187" s="49"/>
      <c r="AB187" s="65"/>
      <c r="AC187" s="62">
        <v>101</v>
      </c>
      <c r="AD187" s="63">
        <v>47.040594059</v>
      </c>
      <c r="AE187" s="64">
        <v>-0.87314788700000001</v>
      </c>
      <c r="AF187" s="65">
        <v>10.308782394</v>
      </c>
    </row>
    <row r="188" spans="1:32" x14ac:dyDescent="0.2">
      <c r="A188" s="26" t="s">
        <v>41</v>
      </c>
      <c r="B188" s="49">
        <v>1997</v>
      </c>
      <c r="C188" s="50">
        <v>0.44866666669999999</v>
      </c>
      <c r="D188" s="51">
        <v>86</v>
      </c>
      <c r="E188" s="53">
        <v>5398.2906977000002</v>
      </c>
      <c r="F188" s="78">
        <v>120</v>
      </c>
      <c r="G188" s="52">
        <v>-46.991333330000003</v>
      </c>
      <c r="H188" s="53">
        <v>33.915608333000002</v>
      </c>
      <c r="S188" s="110"/>
      <c r="U188" s="60">
        <v>86</v>
      </c>
      <c r="V188" s="60">
        <v>138</v>
      </c>
      <c r="W188" s="61">
        <v>-1.3632500000000001</v>
      </c>
      <c r="X188" s="60">
        <v>14.100466666999999</v>
      </c>
      <c r="Y188" s="49"/>
      <c r="AB188" s="65"/>
      <c r="AC188" s="62">
        <v>80</v>
      </c>
      <c r="AD188" s="63">
        <v>50.206249999999997</v>
      </c>
      <c r="AE188" s="64">
        <v>-0.384695652</v>
      </c>
      <c r="AF188" s="65">
        <v>11.586982609</v>
      </c>
    </row>
    <row r="189" spans="1:32" x14ac:dyDescent="0.2">
      <c r="A189" s="26" t="s">
        <v>41</v>
      </c>
      <c r="B189" s="49">
        <v>1998</v>
      </c>
      <c r="C189" s="50">
        <v>0.42880952379999998</v>
      </c>
      <c r="D189" s="51">
        <v>81</v>
      </c>
      <c r="E189" s="53">
        <v>5625.9876543</v>
      </c>
      <c r="F189" s="78">
        <v>129</v>
      </c>
      <c r="G189" s="52">
        <v>-8.5661240309999993</v>
      </c>
      <c r="H189" s="53">
        <v>32.621627906999997</v>
      </c>
      <c r="S189" s="110"/>
      <c r="U189" s="60">
        <v>81</v>
      </c>
      <c r="V189" s="60">
        <v>132</v>
      </c>
      <c r="W189" s="61">
        <v>-2.692635659</v>
      </c>
      <c r="X189" s="60">
        <v>14.114705426</v>
      </c>
      <c r="Y189" s="49"/>
      <c r="AB189" s="65"/>
      <c r="AC189" s="62">
        <v>78</v>
      </c>
      <c r="AD189" s="63">
        <v>49.362820513000003</v>
      </c>
      <c r="AE189" s="64">
        <v>-0.75607258099999997</v>
      </c>
      <c r="AF189" s="65">
        <v>11.881903226</v>
      </c>
    </row>
    <row r="190" spans="1:32" x14ac:dyDescent="0.2">
      <c r="A190" s="26" t="s">
        <v>41</v>
      </c>
      <c r="B190" s="49">
        <v>1999</v>
      </c>
      <c r="C190" s="50">
        <v>0.57455555560000005</v>
      </c>
      <c r="D190" s="51">
        <v>85</v>
      </c>
      <c r="E190" s="53">
        <v>6125.2470587999996</v>
      </c>
      <c r="F190" s="78">
        <v>139</v>
      </c>
      <c r="G190" s="52">
        <v>113.31482013999999</v>
      </c>
      <c r="H190" s="53">
        <v>31.459877698</v>
      </c>
      <c r="S190" s="110"/>
      <c r="U190" s="60">
        <v>85</v>
      </c>
      <c r="V190" s="60">
        <v>145</v>
      </c>
      <c r="W190" s="61">
        <v>-0.57026618699999998</v>
      </c>
      <c r="X190" s="60">
        <v>12.374640288</v>
      </c>
      <c r="Y190" s="49"/>
      <c r="AB190" s="65"/>
      <c r="AC190" s="62">
        <v>82</v>
      </c>
      <c r="AD190" s="63">
        <v>52.846341463000002</v>
      </c>
      <c r="AE190" s="64">
        <v>-1.0699191180000001</v>
      </c>
      <c r="AF190" s="65">
        <v>10.253308823999999</v>
      </c>
    </row>
    <row r="191" spans="1:32" x14ac:dyDescent="0.2">
      <c r="A191" s="26" t="s">
        <v>41</v>
      </c>
      <c r="B191" s="49">
        <v>2000</v>
      </c>
      <c r="C191" s="50">
        <v>0.52161764710000003</v>
      </c>
      <c r="D191" s="51">
        <v>52</v>
      </c>
      <c r="E191" s="53">
        <v>6337.25</v>
      </c>
      <c r="F191" s="78">
        <v>86</v>
      </c>
      <c r="G191" s="52">
        <v>133.86918605</v>
      </c>
      <c r="H191" s="53">
        <v>30.913639535000002</v>
      </c>
      <c r="S191" s="110"/>
      <c r="U191" s="60">
        <v>52</v>
      </c>
      <c r="V191" s="60">
        <v>165</v>
      </c>
      <c r="W191" s="61">
        <v>0.77463953490000004</v>
      </c>
      <c r="X191" s="60">
        <v>11.934848837000001</v>
      </c>
      <c r="Y191" s="49"/>
      <c r="AB191" s="65"/>
      <c r="AC191" s="62">
        <v>51</v>
      </c>
      <c r="AD191" s="63">
        <v>54.880392157000003</v>
      </c>
      <c r="AE191" s="64">
        <v>-0.92523809499999998</v>
      </c>
      <c r="AF191" s="65">
        <v>9.5669714286000005</v>
      </c>
    </row>
    <row r="192" spans="1:32" x14ac:dyDescent="0.2">
      <c r="A192" s="26" t="s">
        <v>41</v>
      </c>
      <c r="B192" s="49">
        <v>2001</v>
      </c>
      <c r="C192" s="50">
        <v>0.29542483660000002</v>
      </c>
      <c r="F192" s="78">
        <v>85</v>
      </c>
      <c r="G192" s="52">
        <v>139.62682353</v>
      </c>
      <c r="H192" s="53">
        <v>26.241</v>
      </c>
      <c r="S192" s="110"/>
      <c r="Y192" s="49"/>
      <c r="AB192" s="65"/>
    </row>
    <row r="193" spans="1:32" x14ac:dyDescent="0.2">
      <c r="A193" s="26" t="s">
        <v>41</v>
      </c>
      <c r="B193" s="49">
        <v>2002</v>
      </c>
      <c r="C193" s="50">
        <v>0.43652173909999997</v>
      </c>
      <c r="D193" s="51">
        <v>57</v>
      </c>
      <c r="E193" s="53">
        <v>5481.8596490999998</v>
      </c>
      <c r="F193" s="78">
        <v>79</v>
      </c>
      <c r="G193" s="52">
        <v>241.82075949</v>
      </c>
      <c r="H193" s="53">
        <v>29.338151899</v>
      </c>
      <c r="S193" s="110"/>
      <c r="U193" s="60">
        <v>57</v>
      </c>
      <c r="V193" s="60">
        <v>129</v>
      </c>
      <c r="W193" s="61">
        <v>-1.507620253</v>
      </c>
      <c r="X193" s="60">
        <v>10.841582278000001</v>
      </c>
      <c r="Y193" s="49"/>
      <c r="AB193" s="65"/>
      <c r="AC193" s="62">
        <v>54</v>
      </c>
      <c r="AD193" s="63">
        <v>45.890740741000002</v>
      </c>
      <c r="AE193" s="64">
        <v>-0.69841025599999995</v>
      </c>
      <c r="AF193" s="65">
        <v>8.7376025640999995</v>
      </c>
    </row>
    <row r="194" spans="1:32" x14ac:dyDescent="0.2">
      <c r="A194" s="26" t="s">
        <v>41</v>
      </c>
      <c r="B194" s="49">
        <v>2003</v>
      </c>
      <c r="C194" s="50">
        <v>0.25211009169999998</v>
      </c>
      <c r="F194" s="78">
        <v>60</v>
      </c>
      <c r="G194" s="52">
        <v>195.26783333</v>
      </c>
      <c r="H194" s="53">
        <v>28.964583333</v>
      </c>
      <c r="S194" s="110"/>
      <c r="Y194" s="49"/>
      <c r="AB194" s="65"/>
    </row>
    <row r="195" spans="1:32" x14ac:dyDescent="0.2">
      <c r="A195" s="26" t="s">
        <v>41</v>
      </c>
      <c r="B195" s="49">
        <v>2004</v>
      </c>
      <c r="C195" s="50">
        <v>0.35967213110000001</v>
      </c>
      <c r="D195" s="51">
        <v>55</v>
      </c>
      <c r="E195" s="53">
        <v>6221.8</v>
      </c>
      <c r="F195" s="78">
        <v>69</v>
      </c>
      <c r="G195" s="52">
        <v>221.23173912999999</v>
      </c>
      <c r="H195" s="53">
        <v>35.628579709999997</v>
      </c>
      <c r="S195" s="110"/>
      <c r="U195" s="60">
        <v>55</v>
      </c>
      <c r="V195" s="60">
        <v>148</v>
      </c>
      <c r="W195" s="61">
        <v>-1.2984782610000001</v>
      </c>
      <c r="X195" s="60">
        <v>13.485202899000001</v>
      </c>
      <c r="Y195" s="49"/>
      <c r="AB195" s="65"/>
      <c r="AC195" s="62">
        <v>53</v>
      </c>
      <c r="AD195" s="63">
        <v>55.030188678999998</v>
      </c>
      <c r="AE195" s="64">
        <v>-1.8555312500000001</v>
      </c>
      <c r="AF195" s="65">
        <v>10.791606249999999</v>
      </c>
    </row>
    <row r="196" spans="1:32" x14ac:dyDescent="0.2">
      <c r="A196" s="26" t="s">
        <v>41</v>
      </c>
      <c r="B196" s="49">
        <v>2005</v>
      </c>
      <c r="C196" s="50">
        <v>1.0912222222000001</v>
      </c>
      <c r="F196" s="78">
        <v>58</v>
      </c>
      <c r="G196" s="52">
        <v>273.45155172</v>
      </c>
      <c r="H196" s="53">
        <v>34.901620690000001</v>
      </c>
      <c r="S196" s="110"/>
      <c r="Y196" s="49"/>
      <c r="AB196" s="65"/>
    </row>
    <row r="197" spans="1:32" x14ac:dyDescent="0.2">
      <c r="A197" s="26" t="s">
        <v>41</v>
      </c>
      <c r="B197" s="49">
        <v>2006</v>
      </c>
      <c r="C197" s="50">
        <v>1.1068674699000001</v>
      </c>
      <c r="F197" s="78">
        <v>52</v>
      </c>
      <c r="G197" s="52">
        <v>272.84673077000002</v>
      </c>
      <c r="H197" s="53">
        <v>35.084038462000002</v>
      </c>
      <c r="S197" s="110"/>
      <c r="Y197" s="49"/>
      <c r="AB197" s="65"/>
    </row>
    <row r="198" spans="1:32" x14ac:dyDescent="0.2">
      <c r="A198" s="26" t="s">
        <v>41</v>
      </c>
      <c r="B198" s="49">
        <v>2007</v>
      </c>
      <c r="C198" s="50">
        <v>1.4128282828000001</v>
      </c>
      <c r="F198" s="78">
        <v>64</v>
      </c>
      <c r="G198" s="52">
        <v>219.99578124999999</v>
      </c>
      <c r="H198" s="53">
        <v>34.988468750000003</v>
      </c>
      <c r="S198" s="110"/>
      <c r="Y198" s="49"/>
      <c r="AB198" s="65"/>
    </row>
    <row r="199" spans="1:32" x14ac:dyDescent="0.2">
      <c r="A199" s="26" t="s">
        <v>41</v>
      </c>
      <c r="B199" s="49">
        <v>2008</v>
      </c>
      <c r="C199" s="50">
        <v>1.6614814815000001</v>
      </c>
      <c r="F199" s="78">
        <v>52</v>
      </c>
      <c r="G199" s="52">
        <v>96.005961537999994</v>
      </c>
      <c r="H199" s="53">
        <v>29.328057692000002</v>
      </c>
      <c r="S199" s="110"/>
      <c r="Y199" s="49"/>
      <c r="AB199" s="65"/>
    </row>
    <row r="200" spans="1:32" x14ac:dyDescent="0.2">
      <c r="A200" s="26" t="s">
        <v>41</v>
      </c>
      <c r="B200" s="49">
        <v>2009</v>
      </c>
      <c r="C200" s="50">
        <v>0.63920454550000005</v>
      </c>
      <c r="F200" s="78">
        <v>65</v>
      </c>
      <c r="G200" s="52">
        <v>146.72200000000001</v>
      </c>
      <c r="H200" s="53">
        <v>31.095061538</v>
      </c>
      <c r="S200" s="110"/>
      <c r="Y200" s="49"/>
      <c r="AB200" s="65"/>
    </row>
    <row r="201" spans="1:32" x14ac:dyDescent="0.2">
      <c r="A201" s="26" t="s">
        <v>41</v>
      </c>
      <c r="B201" s="49">
        <v>2010</v>
      </c>
      <c r="C201" s="50">
        <v>0.73435483869999996</v>
      </c>
      <c r="F201" s="78">
        <v>52</v>
      </c>
      <c r="G201" s="52">
        <v>149.32211538000001</v>
      </c>
      <c r="H201" s="53">
        <v>28.283538461999999</v>
      </c>
      <c r="S201" s="110"/>
      <c r="Y201" s="49"/>
      <c r="AB201" s="65"/>
    </row>
    <row r="202" spans="1:32" x14ac:dyDescent="0.2">
      <c r="S202" s="110"/>
      <c r="Y202" s="49"/>
      <c r="AB202" s="65"/>
    </row>
    <row r="203" spans="1:32" x14ac:dyDescent="0.2">
      <c r="S203" s="110"/>
      <c r="Y203" s="49"/>
      <c r="AB203" s="65"/>
    </row>
    <row r="204" spans="1:32" x14ac:dyDescent="0.2">
      <c r="S204" s="110"/>
      <c r="Y204" s="49"/>
      <c r="AB204" s="65"/>
    </row>
    <row r="205" spans="1:32" x14ac:dyDescent="0.2">
      <c r="S205" s="110"/>
      <c r="Y205" s="49"/>
      <c r="AB205" s="65"/>
    </row>
    <row r="206" spans="1:32" x14ac:dyDescent="0.2">
      <c r="S206" s="110"/>
      <c r="Y206" s="49"/>
      <c r="AB206" s="65"/>
    </row>
    <row r="207" spans="1:32" x14ac:dyDescent="0.2">
      <c r="S207" s="110"/>
      <c r="Y207" s="49"/>
      <c r="AB207" s="65"/>
    </row>
    <row r="208" spans="1:32" x14ac:dyDescent="0.2">
      <c r="S208" s="110"/>
      <c r="Y208" s="49"/>
      <c r="AB208" s="65"/>
    </row>
    <row r="209" spans="19:28" x14ac:dyDescent="0.2">
      <c r="S209" s="110"/>
      <c r="Y209" s="49"/>
      <c r="AB209" s="65"/>
    </row>
    <row r="210" spans="19:28" x14ac:dyDescent="0.2">
      <c r="S210" s="110"/>
      <c r="Y210" s="49"/>
      <c r="AB210" s="65"/>
    </row>
    <row r="211" spans="19:28" x14ac:dyDescent="0.2">
      <c r="S211" s="110"/>
      <c r="Y211" s="49"/>
      <c r="AB211" s="65"/>
    </row>
    <row r="212" spans="19:28" x14ac:dyDescent="0.2">
      <c r="S212" s="110"/>
      <c r="Y212" s="49"/>
      <c r="AB212" s="65"/>
    </row>
    <row r="213" spans="19:28" x14ac:dyDescent="0.2">
      <c r="S213" s="110"/>
      <c r="Y213" s="49"/>
      <c r="AB213" s="65"/>
    </row>
    <row r="214" spans="19:28" x14ac:dyDescent="0.2">
      <c r="S214" s="110"/>
      <c r="Y214" s="49"/>
      <c r="AB214" s="65"/>
    </row>
    <row r="215" spans="19:28" x14ac:dyDescent="0.2">
      <c r="S215" s="110"/>
      <c r="Y215" s="49"/>
      <c r="AB215" s="65"/>
    </row>
    <row r="216" spans="19:28" x14ac:dyDescent="0.2">
      <c r="S216" s="110"/>
      <c r="Y216" s="49"/>
      <c r="AB216" s="65"/>
    </row>
    <row r="217" spans="19:28" x14ac:dyDescent="0.2">
      <c r="S217" s="110"/>
      <c r="Y217" s="49"/>
      <c r="AB217" s="65"/>
    </row>
    <row r="218" spans="19:28" x14ac:dyDescent="0.2">
      <c r="S218" s="110"/>
      <c r="Y218" s="49"/>
      <c r="AB218" s="65"/>
    </row>
    <row r="219" spans="19:28" x14ac:dyDescent="0.2">
      <c r="S219" s="110"/>
      <c r="Y219" s="49"/>
      <c r="AB219" s="65"/>
    </row>
    <row r="220" spans="19:28" x14ac:dyDescent="0.2">
      <c r="S220" s="110"/>
      <c r="Y220" s="49"/>
      <c r="AB220" s="65"/>
    </row>
    <row r="221" spans="19:28" x14ac:dyDescent="0.2">
      <c r="S221" s="110"/>
      <c r="Y221" s="49"/>
      <c r="AB221" s="65"/>
    </row>
    <row r="222" spans="19:28" x14ac:dyDescent="0.2">
      <c r="S222" s="110"/>
      <c r="Y222" s="49"/>
      <c r="AB222" s="65"/>
    </row>
    <row r="223" spans="19:28" x14ac:dyDescent="0.2">
      <c r="S223" s="110"/>
      <c r="Y223" s="49"/>
      <c r="AB223" s="65"/>
    </row>
    <row r="224" spans="19:28" x14ac:dyDescent="0.2">
      <c r="S224" s="110"/>
      <c r="Y224" s="49"/>
      <c r="AB224" s="65"/>
    </row>
    <row r="225" spans="19:28" x14ac:dyDescent="0.2">
      <c r="S225" s="110"/>
      <c r="Y225" s="49"/>
      <c r="AB225" s="65"/>
    </row>
    <row r="226" spans="19:28" x14ac:dyDescent="0.2">
      <c r="S226" s="110"/>
      <c r="Y226" s="49"/>
      <c r="AB226" s="65"/>
    </row>
    <row r="227" spans="19:28" x14ac:dyDescent="0.2">
      <c r="S227" s="110"/>
      <c r="Y227" s="49"/>
      <c r="AB227" s="65"/>
    </row>
    <row r="228" spans="19:28" x14ac:dyDescent="0.2">
      <c r="S228" s="110"/>
      <c r="Y228" s="49"/>
      <c r="AB228" s="65"/>
    </row>
    <row r="229" spans="19:28" x14ac:dyDescent="0.2">
      <c r="S229" s="110"/>
      <c r="Y229" s="49"/>
      <c r="AB229" s="65"/>
    </row>
    <row r="230" spans="19:28" x14ac:dyDescent="0.2">
      <c r="S230" s="110"/>
      <c r="Y230" s="49"/>
      <c r="AB230" s="65"/>
    </row>
    <row r="231" spans="19:28" x14ac:dyDescent="0.2">
      <c r="S231" s="110"/>
      <c r="Y231" s="49"/>
      <c r="AB231" s="65"/>
    </row>
    <row r="232" spans="19:28" x14ac:dyDescent="0.2">
      <c r="S232" s="110"/>
      <c r="Y232" s="49"/>
      <c r="AB232" s="65"/>
    </row>
    <row r="233" spans="19:28" x14ac:dyDescent="0.2">
      <c r="S233" s="110"/>
      <c r="Y233" s="49"/>
      <c r="AB233" s="65"/>
    </row>
    <row r="234" spans="19:28" x14ac:dyDescent="0.2">
      <c r="S234" s="110"/>
      <c r="Y234" s="49"/>
      <c r="AB234" s="65"/>
    </row>
    <row r="235" spans="19:28" x14ac:dyDescent="0.2">
      <c r="S235" s="110"/>
      <c r="Y235" s="49"/>
      <c r="AB235" s="65"/>
    </row>
    <row r="236" spans="19:28" x14ac:dyDescent="0.2">
      <c r="S236" s="110"/>
      <c r="Y236" s="49"/>
      <c r="AB236" s="65"/>
    </row>
    <row r="237" spans="19:28" x14ac:dyDescent="0.2">
      <c r="S237" s="110"/>
      <c r="Y237" s="49"/>
      <c r="AB237" s="65"/>
    </row>
    <row r="238" spans="19:28" x14ac:dyDescent="0.2">
      <c r="S238" s="110"/>
      <c r="Y238" s="49"/>
      <c r="AB238" s="65"/>
    </row>
    <row r="239" spans="19:28" x14ac:dyDescent="0.2">
      <c r="S239" s="110"/>
      <c r="Y239" s="49"/>
      <c r="AB239" s="65"/>
    </row>
    <row r="240" spans="19:28" x14ac:dyDescent="0.2">
      <c r="S240" s="110"/>
      <c r="Y240" s="49"/>
      <c r="AB240" s="65"/>
    </row>
    <row r="241" spans="19:28" x14ac:dyDescent="0.2">
      <c r="S241" s="110"/>
      <c r="Y241" s="49"/>
      <c r="AB241" s="65"/>
    </row>
    <row r="242" spans="19:28" x14ac:dyDescent="0.2">
      <c r="S242" s="110"/>
      <c r="Y242" s="49"/>
      <c r="AB242" s="65"/>
    </row>
    <row r="243" spans="19:28" x14ac:dyDescent="0.2">
      <c r="S243" s="110"/>
      <c r="Y243" s="49"/>
      <c r="AB243" s="65"/>
    </row>
    <row r="244" spans="19:28" x14ac:dyDescent="0.2">
      <c r="S244" s="110"/>
      <c r="Y244" s="49"/>
      <c r="AB244" s="65"/>
    </row>
    <row r="245" spans="19:28" x14ac:dyDescent="0.2">
      <c r="S245" s="110"/>
      <c r="Y245" s="49"/>
      <c r="AB245" s="65"/>
    </row>
    <row r="246" spans="19:28" x14ac:dyDescent="0.2">
      <c r="S246" s="110"/>
      <c r="Y246" s="49"/>
      <c r="AB246" s="65"/>
    </row>
    <row r="247" spans="19:28" x14ac:dyDescent="0.2">
      <c r="S247" s="110"/>
      <c r="Y247" s="49"/>
      <c r="AB247" s="65"/>
    </row>
    <row r="248" spans="19:28" x14ac:dyDescent="0.2">
      <c r="S248" s="110"/>
      <c r="Y248" s="49"/>
      <c r="AB248" s="65"/>
    </row>
    <row r="249" spans="19:28" x14ac:dyDescent="0.2">
      <c r="S249" s="110"/>
      <c r="Y249" s="49"/>
      <c r="AB249" s="65"/>
    </row>
    <row r="250" spans="19:28" x14ac:dyDescent="0.2">
      <c r="S250" s="110"/>
      <c r="Y250" s="49"/>
      <c r="AB250" s="65"/>
    </row>
    <row r="251" spans="19:28" x14ac:dyDescent="0.2">
      <c r="S251" s="110"/>
      <c r="Y251" s="49"/>
      <c r="AB251" s="65"/>
    </row>
    <row r="252" spans="19:28" x14ac:dyDescent="0.2">
      <c r="S252" s="110"/>
      <c r="Y252" s="49"/>
      <c r="AB252" s="65"/>
    </row>
    <row r="253" spans="19:28" x14ac:dyDescent="0.2">
      <c r="S253" s="110"/>
      <c r="Y253" s="49"/>
      <c r="AB253" s="65"/>
    </row>
    <row r="254" spans="19:28" x14ac:dyDescent="0.2">
      <c r="S254" s="110"/>
      <c r="Y254" s="49"/>
      <c r="AB254" s="65"/>
    </row>
    <row r="255" spans="19:28" x14ac:dyDescent="0.2">
      <c r="S255" s="110"/>
      <c r="Y255" s="49"/>
      <c r="AB255" s="65"/>
    </row>
    <row r="256" spans="19:28" x14ac:dyDescent="0.2">
      <c r="S256" s="110"/>
      <c r="Y256" s="49"/>
      <c r="AB256" s="65"/>
    </row>
    <row r="257" spans="19:28" x14ac:dyDescent="0.2">
      <c r="S257" s="110"/>
      <c r="Y257" s="49"/>
      <c r="AB257" s="65"/>
    </row>
    <row r="258" spans="19:28" x14ac:dyDescent="0.2">
      <c r="S258" s="110"/>
      <c r="Y258" s="49"/>
      <c r="AB258" s="65"/>
    </row>
    <row r="259" spans="19:28" x14ac:dyDescent="0.2">
      <c r="S259" s="110"/>
      <c r="Y259" s="49"/>
      <c r="AB259" s="65"/>
    </row>
    <row r="260" spans="19:28" x14ac:dyDescent="0.2">
      <c r="S260" s="110"/>
      <c r="Y260" s="49"/>
      <c r="AB260" s="65"/>
    </row>
    <row r="261" spans="19:28" x14ac:dyDescent="0.2">
      <c r="S261" s="110"/>
      <c r="Y261" s="49"/>
      <c r="AB261" s="65"/>
    </row>
    <row r="262" spans="19:28" x14ac:dyDescent="0.2">
      <c r="S262" s="110"/>
      <c r="Y262" s="49"/>
      <c r="AB262" s="65"/>
    </row>
    <row r="263" spans="19:28" x14ac:dyDescent="0.2">
      <c r="S263" s="110"/>
      <c r="Y263" s="49"/>
      <c r="AB263" s="65"/>
    </row>
    <row r="264" spans="19:28" x14ac:dyDescent="0.2">
      <c r="S264" s="110"/>
      <c r="Y264" s="49"/>
      <c r="AB264" s="65"/>
    </row>
    <row r="265" spans="19:28" x14ac:dyDescent="0.2">
      <c r="S265" s="110"/>
      <c r="Y265" s="49"/>
      <c r="AB265" s="65"/>
    </row>
    <row r="266" spans="19:28" x14ac:dyDescent="0.2">
      <c r="S266" s="110"/>
      <c r="Y266" s="49"/>
      <c r="AB266" s="65"/>
    </row>
    <row r="267" spans="19:28" x14ac:dyDescent="0.2">
      <c r="S267" s="110"/>
      <c r="Y267" s="49"/>
      <c r="AB267" s="65"/>
    </row>
    <row r="268" spans="19:28" x14ac:dyDescent="0.2">
      <c r="S268" s="110"/>
      <c r="Y268" s="49"/>
      <c r="AB268" s="65"/>
    </row>
    <row r="269" spans="19:28" x14ac:dyDescent="0.2">
      <c r="S269" s="110"/>
      <c r="Y269" s="49"/>
      <c r="AB269" s="65"/>
    </row>
    <row r="270" spans="19:28" x14ac:dyDescent="0.2">
      <c r="S270" s="110"/>
      <c r="Y270" s="49"/>
      <c r="AB270" s="65"/>
    </row>
    <row r="271" spans="19:28" x14ac:dyDescent="0.2">
      <c r="S271" s="110"/>
      <c r="Y271" s="49"/>
      <c r="AB271" s="65"/>
    </row>
    <row r="272" spans="19:28" x14ac:dyDescent="0.2">
      <c r="S272" s="110"/>
      <c r="Y272" s="49"/>
      <c r="AB272" s="65"/>
    </row>
    <row r="273" spans="19:28" x14ac:dyDescent="0.2">
      <c r="S273" s="110"/>
      <c r="Y273" s="49"/>
      <c r="AB273" s="65"/>
    </row>
    <row r="274" spans="19:28" x14ac:dyDescent="0.2">
      <c r="S274" s="110"/>
      <c r="Y274" s="49"/>
      <c r="AB274" s="65"/>
    </row>
    <row r="275" spans="19:28" x14ac:dyDescent="0.2">
      <c r="S275" s="110"/>
      <c r="Y275" s="49"/>
      <c r="AB275" s="65"/>
    </row>
    <row r="276" spans="19:28" x14ac:dyDescent="0.2">
      <c r="S276" s="110"/>
      <c r="Y276" s="49"/>
      <c r="AB276" s="65"/>
    </row>
    <row r="277" spans="19:28" x14ac:dyDescent="0.2">
      <c r="S277" s="110"/>
      <c r="Y277" s="49"/>
      <c r="AB277" s="65"/>
    </row>
    <row r="278" spans="19:28" x14ac:dyDescent="0.2">
      <c r="S278" s="110"/>
      <c r="Y278" s="49"/>
      <c r="AB278" s="65"/>
    </row>
    <row r="279" spans="19:28" x14ac:dyDescent="0.2">
      <c r="S279" s="110"/>
      <c r="Y279" s="49"/>
      <c r="AB279" s="65"/>
    </row>
    <row r="280" spans="19:28" x14ac:dyDescent="0.2">
      <c r="S280" s="110"/>
      <c r="Y280" s="49"/>
      <c r="AB280" s="65"/>
    </row>
    <row r="281" spans="19:28" x14ac:dyDescent="0.2">
      <c r="S281" s="110"/>
      <c r="Y281" s="49"/>
      <c r="AB281" s="65"/>
    </row>
    <row r="282" spans="19:28" x14ac:dyDescent="0.2">
      <c r="S282" s="110"/>
      <c r="Y282" s="49"/>
      <c r="AB282" s="65"/>
    </row>
    <row r="283" spans="19:28" x14ac:dyDescent="0.2">
      <c r="S283" s="110"/>
      <c r="Y283" s="49"/>
      <c r="AB283" s="65"/>
    </row>
    <row r="284" spans="19:28" x14ac:dyDescent="0.2">
      <c r="S284" s="110"/>
      <c r="Y284" s="49"/>
      <c r="AB284" s="65"/>
    </row>
    <row r="285" spans="19:28" x14ac:dyDescent="0.2">
      <c r="S285" s="110"/>
      <c r="Y285" s="49"/>
      <c r="AB285" s="65"/>
    </row>
    <row r="286" spans="19:28" x14ac:dyDescent="0.2">
      <c r="S286" s="110"/>
      <c r="Y286" s="49"/>
      <c r="AB286" s="65"/>
    </row>
    <row r="287" spans="19:28" x14ac:dyDescent="0.2">
      <c r="S287" s="110"/>
      <c r="Y287" s="49"/>
      <c r="AB287" s="65"/>
    </row>
    <row r="288" spans="19:28" x14ac:dyDescent="0.2">
      <c r="S288" s="110"/>
      <c r="Y288" s="49"/>
      <c r="AB288" s="65"/>
    </row>
    <row r="289" spans="19:28" x14ac:dyDescent="0.2">
      <c r="S289" s="110"/>
      <c r="Y289" s="49"/>
      <c r="AB289" s="65"/>
    </row>
    <row r="290" spans="19:28" x14ac:dyDescent="0.2">
      <c r="S290" s="110"/>
      <c r="Y290" s="49"/>
      <c r="AB290" s="65"/>
    </row>
    <row r="291" spans="19:28" x14ac:dyDescent="0.2">
      <c r="S291" s="110"/>
      <c r="Y291" s="49"/>
      <c r="AB291" s="65"/>
    </row>
    <row r="292" spans="19:28" x14ac:dyDescent="0.2">
      <c r="S292" s="110"/>
      <c r="Y292" s="49"/>
      <c r="AB292" s="65"/>
    </row>
    <row r="293" spans="19:28" x14ac:dyDescent="0.2">
      <c r="S293" s="110"/>
      <c r="Y293" s="49"/>
      <c r="AB293" s="65"/>
    </row>
    <row r="294" spans="19:28" x14ac:dyDescent="0.2">
      <c r="S294" s="110"/>
      <c r="Y294" s="49"/>
      <c r="AB294" s="65"/>
    </row>
    <row r="295" spans="19:28" x14ac:dyDescent="0.2">
      <c r="S295" s="110"/>
      <c r="Y295" s="49"/>
      <c r="AB295" s="65"/>
    </row>
    <row r="296" spans="19:28" x14ac:dyDescent="0.2">
      <c r="S296" s="110"/>
      <c r="Y296" s="49"/>
      <c r="AB296" s="65"/>
    </row>
    <row r="297" spans="19:28" x14ac:dyDescent="0.2">
      <c r="S297" s="110"/>
      <c r="Y297" s="49"/>
      <c r="AB297" s="65"/>
    </row>
    <row r="298" spans="19:28" x14ac:dyDescent="0.2">
      <c r="S298" s="110"/>
      <c r="Y298" s="49"/>
      <c r="AB298" s="65"/>
    </row>
    <row r="299" spans="19:28" x14ac:dyDescent="0.2">
      <c r="S299" s="110"/>
      <c r="Y299" s="49"/>
      <c r="AB299" s="65"/>
    </row>
    <row r="300" spans="19:28" x14ac:dyDescent="0.2">
      <c r="S300" s="110"/>
      <c r="Y300" s="49"/>
      <c r="AB300" s="65"/>
    </row>
    <row r="301" spans="19:28" x14ac:dyDescent="0.2">
      <c r="S301" s="110"/>
      <c r="Y301" s="49"/>
      <c r="AB301" s="65"/>
    </row>
    <row r="302" spans="19:28" x14ac:dyDescent="0.2">
      <c r="S302" s="110"/>
      <c r="Y302" s="49"/>
      <c r="AB302" s="65"/>
    </row>
    <row r="303" spans="19:28" x14ac:dyDescent="0.2">
      <c r="S303" s="110"/>
      <c r="Y303" s="49"/>
      <c r="AB303" s="65"/>
    </row>
    <row r="304" spans="19:28" x14ac:dyDescent="0.2">
      <c r="S304" s="110"/>
      <c r="Y304" s="49"/>
      <c r="AB304" s="65"/>
    </row>
    <row r="305" spans="19:28" x14ac:dyDescent="0.2">
      <c r="S305" s="110"/>
      <c r="Y305" s="49"/>
      <c r="AB305" s="65"/>
    </row>
    <row r="306" spans="19:28" x14ac:dyDescent="0.2">
      <c r="S306" s="110"/>
      <c r="Y306" s="49"/>
      <c r="AB306" s="65"/>
    </row>
    <row r="307" spans="19:28" x14ac:dyDescent="0.2">
      <c r="S307" s="110"/>
      <c r="Y307" s="49"/>
      <c r="AB307" s="65"/>
    </row>
    <row r="308" spans="19:28" x14ac:dyDescent="0.2">
      <c r="S308" s="110"/>
      <c r="Y308" s="49"/>
      <c r="AB308" s="65"/>
    </row>
    <row r="309" spans="19:28" x14ac:dyDescent="0.2">
      <c r="S309" s="110"/>
      <c r="Y309" s="49"/>
      <c r="AB309" s="65"/>
    </row>
    <row r="310" spans="19:28" x14ac:dyDescent="0.2">
      <c r="S310" s="110"/>
      <c r="Y310" s="49"/>
      <c r="AB310" s="65"/>
    </row>
    <row r="311" spans="19:28" x14ac:dyDescent="0.2">
      <c r="S311" s="110"/>
      <c r="Y311" s="49"/>
      <c r="AB311" s="65"/>
    </row>
    <row r="312" spans="19:28" x14ac:dyDescent="0.2">
      <c r="S312" s="110"/>
      <c r="Y312" s="49"/>
      <c r="AB312" s="65"/>
    </row>
    <row r="313" spans="19:28" x14ac:dyDescent="0.2">
      <c r="S313" s="110"/>
      <c r="Y313" s="49"/>
      <c r="AB313" s="65"/>
    </row>
    <row r="314" spans="19:28" x14ac:dyDescent="0.2">
      <c r="S314" s="110"/>
      <c r="Y314" s="49"/>
      <c r="AB314" s="65"/>
    </row>
    <row r="315" spans="19:28" x14ac:dyDescent="0.2">
      <c r="S315" s="110"/>
      <c r="Y315" s="49"/>
      <c r="AB315" s="65"/>
    </row>
    <row r="316" spans="19:28" x14ac:dyDescent="0.2">
      <c r="S316" s="110"/>
      <c r="Y316" s="49"/>
      <c r="AB316" s="65"/>
    </row>
    <row r="317" spans="19:28" x14ac:dyDescent="0.2">
      <c r="S317" s="110"/>
      <c r="Y317" s="49"/>
      <c r="AB317" s="65"/>
    </row>
    <row r="318" spans="19:28" x14ac:dyDescent="0.2">
      <c r="S318" s="110"/>
      <c r="Y318" s="49"/>
      <c r="AB318" s="65"/>
    </row>
    <row r="319" spans="19:28" x14ac:dyDescent="0.2">
      <c r="S319" s="110"/>
      <c r="Y319" s="49"/>
      <c r="AB319" s="65"/>
    </row>
    <row r="320" spans="19:28" x14ac:dyDescent="0.2">
      <c r="S320" s="110"/>
      <c r="Y320" s="49"/>
      <c r="AB320" s="65"/>
    </row>
    <row r="321" spans="19:28" x14ac:dyDescent="0.2">
      <c r="S321" s="110"/>
      <c r="Y321" s="49"/>
      <c r="AB321" s="65"/>
    </row>
    <row r="322" spans="19:28" x14ac:dyDescent="0.2">
      <c r="S322" s="110"/>
      <c r="Y322" s="49"/>
      <c r="AB322" s="65"/>
    </row>
    <row r="323" spans="19:28" x14ac:dyDescent="0.2">
      <c r="S323" s="110"/>
      <c r="Y323" s="49"/>
      <c r="AB323" s="65"/>
    </row>
    <row r="324" spans="19:28" x14ac:dyDescent="0.2">
      <c r="S324" s="110"/>
      <c r="Y324" s="49"/>
      <c r="AB324" s="65"/>
    </row>
    <row r="325" spans="19:28" x14ac:dyDescent="0.2">
      <c r="S325" s="110"/>
      <c r="Y325" s="49"/>
      <c r="AB325" s="65"/>
    </row>
    <row r="326" spans="19:28" x14ac:dyDescent="0.2">
      <c r="S326" s="110"/>
      <c r="Y326" s="49"/>
      <c r="AB326" s="65"/>
    </row>
    <row r="327" spans="19:28" x14ac:dyDescent="0.2">
      <c r="S327" s="110"/>
      <c r="Y327" s="49"/>
      <c r="AB327" s="65"/>
    </row>
    <row r="328" spans="19:28" x14ac:dyDescent="0.2">
      <c r="S328" s="110"/>
      <c r="Y328" s="49"/>
      <c r="AB328" s="65"/>
    </row>
    <row r="329" spans="19:28" x14ac:dyDescent="0.2">
      <c r="S329" s="110"/>
      <c r="Y329" s="49"/>
      <c r="AB329" s="65"/>
    </row>
    <row r="330" spans="19:28" x14ac:dyDescent="0.2">
      <c r="S330" s="110"/>
      <c r="Y330" s="49"/>
      <c r="AB330" s="65"/>
    </row>
    <row r="331" spans="19:28" x14ac:dyDescent="0.2">
      <c r="S331" s="110"/>
      <c r="Y331" s="49"/>
      <c r="AB331" s="65"/>
    </row>
    <row r="332" spans="19:28" x14ac:dyDescent="0.2">
      <c r="S332" s="110"/>
      <c r="Y332" s="49"/>
      <c r="AB332" s="65"/>
    </row>
    <row r="333" spans="19:28" x14ac:dyDescent="0.2">
      <c r="S333" s="110"/>
      <c r="Y333" s="49"/>
      <c r="AB333" s="65"/>
    </row>
    <row r="334" spans="19:28" x14ac:dyDescent="0.2">
      <c r="S334" s="110"/>
      <c r="Y334" s="49"/>
      <c r="AB334" s="65"/>
    </row>
    <row r="335" spans="19:28" x14ac:dyDescent="0.2">
      <c r="S335" s="110"/>
      <c r="Y335" s="49"/>
      <c r="AB335" s="65"/>
    </row>
    <row r="336" spans="19:28" x14ac:dyDescent="0.2">
      <c r="S336" s="110"/>
      <c r="Y336" s="49"/>
      <c r="AB336" s="65"/>
    </row>
    <row r="337" spans="19:28" x14ac:dyDescent="0.2">
      <c r="S337" s="110"/>
      <c r="Y337" s="49"/>
      <c r="AB337" s="65"/>
    </row>
    <row r="338" spans="19:28" x14ac:dyDescent="0.2">
      <c r="S338" s="110"/>
      <c r="Y338" s="49"/>
      <c r="AB338" s="65"/>
    </row>
    <row r="339" spans="19:28" x14ac:dyDescent="0.2">
      <c r="S339" s="110"/>
      <c r="Y339" s="49"/>
      <c r="AB339" s="65"/>
    </row>
    <row r="340" spans="19:28" x14ac:dyDescent="0.2">
      <c r="S340" s="110"/>
      <c r="Y340" s="49"/>
      <c r="AB340" s="65"/>
    </row>
    <row r="341" spans="19:28" x14ac:dyDescent="0.2">
      <c r="S341" s="110"/>
      <c r="Y341" s="49"/>
      <c r="AB341" s="65"/>
    </row>
    <row r="342" spans="19:28" x14ac:dyDescent="0.2">
      <c r="S342" s="110"/>
      <c r="Y342" s="49"/>
      <c r="AB342" s="65"/>
    </row>
    <row r="343" spans="19:28" x14ac:dyDescent="0.2">
      <c r="S343" s="110"/>
      <c r="Y343" s="49"/>
      <c r="AB343" s="65"/>
    </row>
    <row r="344" spans="19:28" x14ac:dyDescent="0.2">
      <c r="S344" s="110"/>
      <c r="Y344" s="49"/>
      <c r="AB344" s="65"/>
    </row>
    <row r="345" spans="19:28" x14ac:dyDescent="0.2">
      <c r="S345" s="110"/>
      <c r="Y345" s="49"/>
      <c r="AB345" s="65"/>
    </row>
    <row r="346" spans="19:28" x14ac:dyDescent="0.2">
      <c r="S346" s="110"/>
      <c r="Y346" s="49"/>
      <c r="AB346" s="65"/>
    </row>
    <row r="347" spans="19:28" x14ac:dyDescent="0.2">
      <c r="S347" s="110"/>
      <c r="Y347" s="49"/>
      <c r="AB347" s="65"/>
    </row>
    <row r="348" spans="19:28" x14ac:dyDescent="0.2">
      <c r="S348" s="110"/>
      <c r="Y348" s="49"/>
      <c r="AB348" s="65"/>
    </row>
    <row r="349" spans="19:28" x14ac:dyDescent="0.2">
      <c r="S349" s="110"/>
      <c r="Y349" s="49"/>
      <c r="AB349" s="65"/>
    </row>
    <row r="350" spans="19:28" x14ac:dyDescent="0.2">
      <c r="S350" s="110"/>
      <c r="Y350" s="49"/>
      <c r="AB350" s="65"/>
    </row>
    <row r="351" spans="19:28" x14ac:dyDescent="0.2">
      <c r="S351" s="110"/>
      <c r="Y351" s="49"/>
      <c r="AB351" s="65"/>
    </row>
    <row r="352" spans="19:28" x14ac:dyDescent="0.2">
      <c r="S352" s="110"/>
      <c r="Y352" s="49"/>
      <c r="AB352" s="65"/>
    </row>
    <row r="353" spans="19:28" x14ac:dyDescent="0.2">
      <c r="S353" s="110"/>
      <c r="Y353" s="49"/>
      <c r="AB353" s="65"/>
    </row>
    <row r="354" spans="19:28" x14ac:dyDescent="0.2">
      <c r="S354" s="110"/>
      <c r="Y354" s="49"/>
      <c r="AB354" s="65"/>
    </row>
    <row r="355" spans="19:28" x14ac:dyDescent="0.2">
      <c r="S355" s="110"/>
      <c r="Y355" s="49"/>
      <c r="AB355" s="65"/>
    </row>
    <row r="356" spans="19:28" x14ac:dyDescent="0.2">
      <c r="S356" s="110"/>
      <c r="Y356" s="49"/>
      <c r="AB356" s="65"/>
    </row>
    <row r="357" spans="19:28" x14ac:dyDescent="0.2">
      <c r="S357" s="110"/>
    </row>
    <row r="358" spans="19:28" x14ac:dyDescent="0.2">
      <c r="S358" s="110"/>
    </row>
    <row r="359" spans="19:28" x14ac:dyDescent="0.2">
      <c r="S359" s="110"/>
    </row>
    <row r="360" spans="19:28" x14ac:dyDescent="0.2">
      <c r="S360" s="110"/>
    </row>
    <row r="361" spans="19:28" x14ac:dyDescent="0.2">
      <c r="S361" s="110"/>
    </row>
    <row r="362" spans="19:28" x14ac:dyDescent="0.2">
      <c r="S362" s="110"/>
    </row>
    <row r="363" spans="19:28" x14ac:dyDescent="0.2">
      <c r="S363" s="110"/>
    </row>
    <row r="364" spans="19:28" x14ac:dyDescent="0.2">
      <c r="S364" s="110"/>
    </row>
    <row r="365" spans="19:28" x14ac:dyDescent="0.2">
      <c r="S365" s="110"/>
    </row>
    <row r="366" spans="19:28" x14ac:dyDescent="0.2">
      <c r="S366" s="110"/>
    </row>
    <row r="367" spans="19:28" x14ac:dyDescent="0.2">
      <c r="S367" s="110"/>
    </row>
    <row r="368" spans="19:28" x14ac:dyDescent="0.2">
      <c r="S368" s="110"/>
    </row>
    <row r="369" spans="19:19" x14ac:dyDescent="0.2">
      <c r="S369" s="110"/>
    </row>
    <row r="370" spans="19:19" x14ac:dyDescent="0.2">
      <c r="S370" s="110"/>
    </row>
    <row r="371" spans="19:19" x14ac:dyDescent="0.2">
      <c r="S371" s="110"/>
    </row>
    <row r="372" spans="19:19" x14ac:dyDescent="0.2">
      <c r="S372" s="110"/>
    </row>
    <row r="373" spans="19:19" x14ac:dyDescent="0.2">
      <c r="S373" s="110"/>
    </row>
    <row r="374" spans="19:19" x14ac:dyDescent="0.2">
      <c r="S374" s="110"/>
    </row>
    <row r="375" spans="19:19" x14ac:dyDescent="0.2">
      <c r="S375" s="110"/>
    </row>
    <row r="376" spans="19:19" x14ac:dyDescent="0.2">
      <c r="S376" s="110"/>
    </row>
    <row r="377" spans="19:19" x14ac:dyDescent="0.2">
      <c r="S377" s="110"/>
    </row>
    <row r="378" spans="19:19" x14ac:dyDescent="0.2">
      <c r="S378" s="110"/>
    </row>
    <row r="379" spans="19:19" x14ac:dyDescent="0.2">
      <c r="S379" s="110"/>
    </row>
  </sheetData>
  <sheetProtection password="91E6" sheet="1" objects="1" scenarios="1" autoFilter="0" pivotTables="0"/>
  <autoFilter ref="A10:AF189"/>
  <mergeCells count="7">
    <mergeCell ref="Y9:AB9"/>
    <mergeCell ref="M9:P9"/>
    <mergeCell ref="D9:H9"/>
    <mergeCell ref="I9:L9"/>
    <mergeCell ref="AC9:AF9"/>
    <mergeCell ref="U9:X9"/>
    <mergeCell ref="Q9:T9"/>
  </mergeCells>
  <phoneticPr fontId="1" type="noConversion"/>
  <pageMargins left="0.75" right="0.75" top="1" bottom="1" header="0" footer="0"/>
  <pageSetup orientation="portrait" horizontalDpi="4294967293" vertic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B34" sqref="B34"/>
    </sheetView>
  </sheetViews>
  <sheetFormatPr baseColWidth="10" defaultRowHeight="12.75" x14ac:dyDescent="0.2"/>
  <cols>
    <col min="1" max="1" width="41" customWidth="1"/>
    <col min="2" max="9" width="12" customWidth="1"/>
    <col min="10" max="10" width="12" bestFit="1" customWidth="1"/>
  </cols>
  <sheetData>
    <row r="1" spans="1:9" x14ac:dyDescent="0.2">
      <c r="A1" s="4" t="s">
        <v>84</v>
      </c>
      <c r="B1" s="4" t="s">
        <v>0</v>
      </c>
      <c r="C1" s="2"/>
      <c r="D1" s="2"/>
      <c r="E1" s="2"/>
      <c r="F1" s="2"/>
      <c r="G1" s="2"/>
      <c r="H1" s="2"/>
      <c r="I1" s="3"/>
    </row>
    <row r="2" spans="1:9" x14ac:dyDescent="0.2">
      <c r="A2" s="4" t="s">
        <v>62</v>
      </c>
      <c r="B2" s="1" t="s">
        <v>41</v>
      </c>
      <c r="C2" s="9" t="s">
        <v>2</v>
      </c>
      <c r="D2" s="9" t="s">
        <v>37</v>
      </c>
      <c r="E2" s="9" t="s">
        <v>38</v>
      </c>
      <c r="F2" s="9" t="s">
        <v>3</v>
      </c>
      <c r="G2" s="9" t="s">
        <v>40</v>
      </c>
      <c r="H2" s="9" t="s">
        <v>39</v>
      </c>
      <c r="I2" s="5" t="s">
        <v>20</v>
      </c>
    </row>
    <row r="3" spans="1:9" x14ac:dyDescent="0.2">
      <c r="A3" s="1">
        <v>1987</v>
      </c>
      <c r="B3" s="10"/>
      <c r="C3" s="11">
        <v>5075.1926829000004</v>
      </c>
      <c r="D3" s="11">
        <v>3931.3518518999999</v>
      </c>
      <c r="E3" s="11"/>
      <c r="F3" s="11">
        <v>3827</v>
      </c>
      <c r="G3" s="11"/>
      <c r="H3" s="11">
        <v>3327.6184970999998</v>
      </c>
      <c r="I3" s="7">
        <v>4040.2907579749999</v>
      </c>
    </row>
    <row r="4" spans="1:9" x14ac:dyDescent="0.2">
      <c r="A4" s="86">
        <v>1988</v>
      </c>
      <c r="B4" s="12"/>
      <c r="C4" s="13">
        <v>5260.4539999999997</v>
      </c>
      <c r="D4" s="13">
        <v>4203.6237623999996</v>
      </c>
      <c r="E4" s="13">
        <v>3809.6216215999998</v>
      </c>
      <c r="F4" s="13">
        <v>3939.7323944</v>
      </c>
      <c r="G4" s="13"/>
      <c r="H4" s="13">
        <v>3369.9954751</v>
      </c>
      <c r="I4" s="8">
        <v>4116.6854507000007</v>
      </c>
    </row>
    <row r="5" spans="1:9" x14ac:dyDescent="0.2">
      <c r="A5" s="86">
        <v>1989</v>
      </c>
      <c r="B5" s="12">
        <v>4793.1129031999999</v>
      </c>
      <c r="C5" s="13">
        <v>5244.2905198999997</v>
      </c>
      <c r="D5" s="13">
        <v>4183.1198156999999</v>
      </c>
      <c r="E5" s="13">
        <v>4035.1724138</v>
      </c>
      <c r="F5" s="13">
        <v>4111.1643624999997</v>
      </c>
      <c r="G5" s="13"/>
      <c r="H5" s="13">
        <v>3468.3005463999998</v>
      </c>
      <c r="I5" s="8">
        <v>4305.8600935833338</v>
      </c>
    </row>
    <row r="6" spans="1:9" x14ac:dyDescent="0.2">
      <c r="A6" s="86">
        <v>1990</v>
      </c>
      <c r="B6" s="12">
        <v>5220.7962963</v>
      </c>
      <c r="C6" s="13">
        <v>5401.9758915000002</v>
      </c>
      <c r="D6" s="13">
        <v>4220.7720207000002</v>
      </c>
      <c r="E6" s="13">
        <v>4299.1309523999998</v>
      </c>
      <c r="F6" s="13">
        <v>4183.2790054999996</v>
      </c>
      <c r="G6" s="13"/>
      <c r="H6" s="13">
        <v>3810.1216215999998</v>
      </c>
      <c r="I6" s="8">
        <v>4522.679298</v>
      </c>
    </row>
    <row r="7" spans="1:9" x14ac:dyDescent="0.2">
      <c r="A7" s="86">
        <v>1991</v>
      </c>
      <c r="B7" s="12">
        <v>5017.9846153999997</v>
      </c>
      <c r="C7" s="13">
        <v>5391.3609352000003</v>
      </c>
      <c r="D7" s="13">
        <v>4101.6514657999996</v>
      </c>
      <c r="E7" s="13">
        <v>4189.3838384000001</v>
      </c>
      <c r="F7" s="13">
        <v>4331.4857849</v>
      </c>
      <c r="G7" s="13"/>
      <c r="H7" s="13">
        <v>3781.8957055000001</v>
      </c>
      <c r="I7" s="8">
        <v>4468.9603908666659</v>
      </c>
    </row>
    <row r="8" spans="1:9" x14ac:dyDescent="0.2">
      <c r="A8" s="86">
        <v>1992</v>
      </c>
      <c r="B8" s="12">
        <v>5176.5555555999999</v>
      </c>
      <c r="C8" s="13">
        <v>5570.5148225000003</v>
      </c>
      <c r="D8" s="13">
        <v>4332.8784194999998</v>
      </c>
      <c r="E8" s="13">
        <v>4717.7202797</v>
      </c>
      <c r="F8" s="13">
        <v>4347.5256545000002</v>
      </c>
      <c r="G8" s="13"/>
      <c r="H8" s="13">
        <v>3770.1603774</v>
      </c>
      <c r="I8" s="8">
        <v>4652.5591848666672</v>
      </c>
    </row>
    <row r="9" spans="1:9" x14ac:dyDescent="0.2">
      <c r="A9" s="86">
        <v>1993</v>
      </c>
      <c r="B9" s="12">
        <v>4989.7303370999998</v>
      </c>
      <c r="C9" s="13">
        <v>5647.1844155999997</v>
      </c>
      <c r="D9" s="13">
        <v>4476.8387978000001</v>
      </c>
      <c r="E9" s="13">
        <v>4924.0506329</v>
      </c>
      <c r="F9" s="13">
        <v>4303.765324</v>
      </c>
      <c r="G9" s="13"/>
      <c r="H9" s="13">
        <v>3687.6228571000001</v>
      </c>
      <c r="I9" s="8">
        <v>4671.5320607499989</v>
      </c>
    </row>
    <row r="10" spans="1:9" x14ac:dyDescent="0.2">
      <c r="A10" s="86">
        <v>1994</v>
      </c>
      <c r="B10" s="12">
        <v>5188.0947367999997</v>
      </c>
      <c r="C10" s="13">
        <v>5788.1495259000003</v>
      </c>
      <c r="D10" s="13">
        <v>4466.9387754999998</v>
      </c>
      <c r="E10" s="13">
        <v>4925.1767676999998</v>
      </c>
      <c r="F10" s="13">
        <v>4320.8780674999998</v>
      </c>
      <c r="G10" s="13"/>
      <c r="H10" s="13">
        <v>4241.5684932000004</v>
      </c>
      <c r="I10" s="8">
        <v>4821.8010611</v>
      </c>
    </row>
    <row r="11" spans="1:9" x14ac:dyDescent="0.2">
      <c r="A11" s="86">
        <v>1995</v>
      </c>
      <c r="B11" s="12">
        <v>5273.4117647000003</v>
      </c>
      <c r="C11" s="13">
        <v>5917.7353418000002</v>
      </c>
      <c r="D11" s="13">
        <v>4652.7017045000002</v>
      </c>
      <c r="E11" s="13">
        <v>4976.2171717000001</v>
      </c>
      <c r="F11" s="13">
        <v>4589.8111331999999</v>
      </c>
      <c r="G11" s="13"/>
      <c r="H11" s="13">
        <v>4738.2681159000003</v>
      </c>
      <c r="I11" s="8">
        <v>5024.6908719666671</v>
      </c>
    </row>
    <row r="12" spans="1:9" x14ac:dyDescent="0.2">
      <c r="A12" s="86">
        <v>1996</v>
      </c>
      <c r="B12" s="12">
        <v>5264.7087379000004</v>
      </c>
      <c r="C12" s="13">
        <v>6056.0338357999999</v>
      </c>
      <c r="D12" s="13">
        <v>4502.5756578999999</v>
      </c>
      <c r="E12" s="13">
        <v>5132.0507245999997</v>
      </c>
      <c r="F12" s="13">
        <v>4683.3514643999997</v>
      </c>
      <c r="G12" s="13"/>
      <c r="H12" s="13">
        <v>4608.4728261</v>
      </c>
      <c r="I12" s="8">
        <v>5041.1988744500004</v>
      </c>
    </row>
    <row r="13" spans="1:9" x14ac:dyDescent="0.2">
      <c r="A13" s="86">
        <v>1997</v>
      </c>
      <c r="B13" s="12">
        <v>5398.2906977000002</v>
      </c>
      <c r="C13" s="13">
        <v>6136.7150062999999</v>
      </c>
      <c r="D13" s="13">
        <v>4640.1615155</v>
      </c>
      <c r="E13" s="13">
        <v>5242.7386364000004</v>
      </c>
      <c r="F13" s="13">
        <v>4661.1574127000004</v>
      </c>
      <c r="G13" s="13"/>
      <c r="H13" s="13">
        <v>4503.8633540000001</v>
      </c>
      <c r="I13" s="8">
        <v>5097.1544371000009</v>
      </c>
    </row>
    <row r="14" spans="1:9" x14ac:dyDescent="0.2">
      <c r="A14" s="86">
        <v>1998</v>
      </c>
      <c r="B14" s="12">
        <v>5625.9876543</v>
      </c>
      <c r="C14" s="13">
        <v>6180.4265895999997</v>
      </c>
      <c r="D14" s="13">
        <v>4578.4572147999997</v>
      </c>
      <c r="E14" s="13">
        <v>5071.6829268000001</v>
      </c>
      <c r="F14" s="13">
        <v>4753.2466250999996</v>
      </c>
      <c r="G14" s="13"/>
      <c r="H14" s="13">
        <v>4674.1201922999999</v>
      </c>
      <c r="I14" s="8">
        <v>5147.3202004833338</v>
      </c>
    </row>
    <row r="15" spans="1:9" x14ac:dyDescent="0.2">
      <c r="A15" s="86">
        <v>1999</v>
      </c>
      <c r="B15" s="12">
        <v>6125.2470587999996</v>
      </c>
      <c r="C15" s="13">
        <v>6260.6222341000002</v>
      </c>
      <c r="D15" s="13">
        <v>4687.9648241000004</v>
      </c>
      <c r="E15" s="13">
        <v>5078.4130434999997</v>
      </c>
      <c r="F15" s="13">
        <v>4730.4689265999996</v>
      </c>
      <c r="G15" s="13"/>
      <c r="H15" s="13">
        <v>4612.75</v>
      </c>
      <c r="I15" s="8">
        <v>5249.2443478499999</v>
      </c>
    </row>
    <row r="16" spans="1:9" x14ac:dyDescent="0.2">
      <c r="A16" s="86">
        <v>2000</v>
      </c>
      <c r="B16" s="12">
        <v>6337.25</v>
      </c>
      <c r="C16" s="13">
        <v>6290.2188394000004</v>
      </c>
      <c r="D16" s="13">
        <v>4793.4032033000003</v>
      </c>
      <c r="E16" s="13">
        <v>5013.0248756000001</v>
      </c>
      <c r="F16" s="13">
        <v>4896.7200763000001</v>
      </c>
      <c r="G16" s="13">
        <v>4390.5645161000002</v>
      </c>
      <c r="H16" s="13">
        <v>4290.3517787000001</v>
      </c>
      <c r="I16" s="8">
        <v>5144.5047556285717</v>
      </c>
    </row>
    <row r="17" spans="1:9" x14ac:dyDescent="0.2">
      <c r="A17" s="86">
        <v>2001</v>
      </c>
      <c r="B17" s="12"/>
      <c r="C17" s="13">
        <v>6311.8969126000002</v>
      </c>
      <c r="D17" s="13">
        <v>4800.9024533000002</v>
      </c>
      <c r="E17" s="13">
        <v>4961.2603036999999</v>
      </c>
      <c r="F17" s="13">
        <v>4874.612529</v>
      </c>
      <c r="G17" s="13">
        <v>4309.7377048999997</v>
      </c>
      <c r="H17" s="13">
        <v>4169.9054877999997</v>
      </c>
      <c r="I17" s="8">
        <v>4904.7192318833322</v>
      </c>
    </row>
    <row r="18" spans="1:9" x14ac:dyDescent="0.2">
      <c r="A18" s="86">
        <v>2002</v>
      </c>
      <c r="B18" s="12">
        <v>5481.8596490999998</v>
      </c>
      <c r="C18" s="13">
        <v>6381.3587707999995</v>
      </c>
      <c r="D18" s="13">
        <v>4871.9320491999997</v>
      </c>
      <c r="E18" s="13">
        <v>4884.4678663000004</v>
      </c>
      <c r="F18" s="13">
        <v>4890.5631536999999</v>
      </c>
      <c r="G18" s="13">
        <v>4276.6804124</v>
      </c>
      <c r="H18" s="13">
        <v>4276.3801370000001</v>
      </c>
      <c r="I18" s="8">
        <v>5009.0345769285714</v>
      </c>
    </row>
    <row r="19" spans="1:9" x14ac:dyDescent="0.2">
      <c r="A19" s="86">
        <v>2003</v>
      </c>
      <c r="B19" s="12"/>
      <c r="C19" s="13">
        <v>6470.0613950999996</v>
      </c>
      <c r="D19" s="13">
        <v>4824.0475237999999</v>
      </c>
      <c r="E19" s="13">
        <v>5076.7146226000004</v>
      </c>
      <c r="F19" s="13">
        <v>4997.5936519999996</v>
      </c>
      <c r="G19" s="13">
        <v>4650.3937500000002</v>
      </c>
      <c r="H19" s="13">
        <v>4506.5551181000001</v>
      </c>
      <c r="I19" s="8">
        <v>5087.561010266666</v>
      </c>
    </row>
    <row r="20" spans="1:9" x14ac:dyDescent="0.2">
      <c r="A20" s="86">
        <v>2004</v>
      </c>
      <c r="B20" s="12">
        <v>6221.8</v>
      </c>
      <c r="C20" s="13">
        <v>6561.8641318</v>
      </c>
      <c r="D20" s="13">
        <v>4912.4580726000004</v>
      </c>
      <c r="E20" s="13">
        <v>5191.1125828000004</v>
      </c>
      <c r="F20" s="13">
        <v>5138.2182362000003</v>
      </c>
      <c r="G20" s="13">
        <v>4601.8</v>
      </c>
      <c r="H20" s="13">
        <v>4709.4682081000001</v>
      </c>
      <c r="I20" s="8">
        <v>5333.8173187857155</v>
      </c>
    </row>
    <row r="21" spans="1:9" x14ac:dyDescent="0.2">
      <c r="A21" s="86">
        <v>2005</v>
      </c>
      <c r="B21" s="12"/>
      <c r="C21" s="13">
        <v>6447.6980596000003</v>
      </c>
      <c r="D21" s="13">
        <v>4981.8662049000004</v>
      </c>
      <c r="E21" s="13">
        <v>4868.0521541999997</v>
      </c>
      <c r="F21" s="13">
        <v>4959.3173255000002</v>
      </c>
      <c r="G21" s="13">
        <v>4321.2739726</v>
      </c>
      <c r="H21" s="13">
        <v>4771.7098765000001</v>
      </c>
      <c r="I21" s="8">
        <v>5058.3195988833331</v>
      </c>
    </row>
    <row r="22" spans="1:9" x14ac:dyDescent="0.2">
      <c r="A22" s="86">
        <v>2006</v>
      </c>
      <c r="B22" s="12"/>
      <c r="C22" s="13">
        <v>6639.9951969000003</v>
      </c>
      <c r="D22" s="13">
        <v>4987.0622612999996</v>
      </c>
      <c r="E22" s="13">
        <v>4896.1403509000002</v>
      </c>
      <c r="F22" s="13">
        <v>5029.4783811999996</v>
      </c>
      <c r="G22" s="13">
        <v>4559.7325580999996</v>
      </c>
      <c r="H22" s="13">
        <v>4451.0141342999996</v>
      </c>
      <c r="I22" s="8">
        <v>5093.9038137833331</v>
      </c>
    </row>
    <row r="23" spans="1:9" x14ac:dyDescent="0.2">
      <c r="A23" s="86">
        <v>2007</v>
      </c>
      <c r="B23" s="12"/>
      <c r="C23" s="13">
        <v>6771.9502251000004</v>
      </c>
      <c r="D23" s="13">
        <v>4993.2983038000002</v>
      </c>
      <c r="E23" s="13">
        <v>4795.6232877000002</v>
      </c>
      <c r="F23" s="13">
        <v>5084.9837133999999</v>
      </c>
      <c r="G23" s="13">
        <v>4649.2913042999999</v>
      </c>
      <c r="H23" s="13">
        <v>4304.1845493999999</v>
      </c>
      <c r="I23" s="8">
        <v>5099.8885639500004</v>
      </c>
    </row>
    <row r="24" spans="1:9" x14ac:dyDescent="0.2">
      <c r="A24" s="86">
        <v>2008</v>
      </c>
      <c r="B24" s="12"/>
      <c r="C24" s="13">
        <v>6806.6596724999999</v>
      </c>
      <c r="D24" s="13">
        <v>5030.6911674000003</v>
      </c>
      <c r="E24" s="13">
        <v>4955.8925926000002</v>
      </c>
      <c r="F24" s="13">
        <v>5083.8969741000001</v>
      </c>
      <c r="G24" s="13">
        <v>4755.3925233999998</v>
      </c>
      <c r="H24" s="13">
        <v>4674.0583942000003</v>
      </c>
      <c r="I24" s="8">
        <v>5217.7652207000001</v>
      </c>
    </row>
    <row r="25" spans="1:9" x14ac:dyDescent="0.2">
      <c r="A25" s="86">
        <v>2009</v>
      </c>
      <c r="B25" s="12"/>
      <c r="C25" s="13">
        <v>6874.626432</v>
      </c>
      <c r="D25" s="13">
        <v>5055.9860072000001</v>
      </c>
      <c r="E25" s="13">
        <v>5294.1216729999996</v>
      </c>
      <c r="F25" s="13">
        <v>5200.1021583000002</v>
      </c>
      <c r="G25" s="13">
        <v>4714.0334928000002</v>
      </c>
      <c r="H25" s="13">
        <v>4451.8299319999996</v>
      </c>
      <c r="I25" s="8">
        <v>5265.1166158833339</v>
      </c>
    </row>
    <row r="26" spans="1:9" x14ac:dyDescent="0.2">
      <c r="A26" s="86">
        <v>2010</v>
      </c>
      <c r="B26" s="12"/>
      <c r="C26" s="13">
        <v>7079.6797496999998</v>
      </c>
      <c r="D26" s="13">
        <v>5056.4812414999997</v>
      </c>
      <c r="E26" s="13">
        <v>5121.0174672000003</v>
      </c>
      <c r="F26" s="13">
        <v>5308.3190298999998</v>
      </c>
      <c r="G26" s="13">
        <v>4925.6956522</v>
      </c>
      <c r="H26" s="13">
        <v>4809.6830356999999</v>
      </c>
      <c r="I26" s="8">
        <v>5383.479362699999</v>
      </c>
    </row>
    <row r="27" spans="1:9" x14ac:dyDescent="0.2">
      <c r="A27" s="86">
        <v>2011</v>
      </c>
      <c r="B27" s="12"/>
      <c r="C27" s="13">
        <v>7142.7303293000004</v>
      </c>
      <c r="D27" s="13">
        <v>5204.0346091000001</v>
      </c>
      <c r="E27" s="13">
        <v>5050.2557078</v>
      </c>
      <c r="F27" s="13">
        <v>5446.3656125999996</v>
      </c>
      <c r="G27" s="13">
        <v>4769.1256831000001</v>
      </c>
      <c r="H27" s="13">
        <v>4796.1978022000003</v>
      </c>
      <c r="I27" s="8">
        <v>5401.4516240166658</v>
      </c>
    </row>
    <row r="28" spans="1:9" x14ac:dyDescent="0.2">
      <c r="A28" s="86">
        <v>2012</v>
      </c>
      <c r="B28" s="12"/>
      <c r="C28" s="13">
        <v>7275.7366254999997</v>
      </c>
      <c r="D28" s="13">
        <v>5532.5652708999996</v>
      </c>
      <c r="E28" s="13">
        <v>4948.5752211999998</v>
      </c>
      <c r="F28" s="13">
        <v>5669.2074756000002</v>
      </c>
      <c r="G28" s="13">
        <v>4783.3333333</v>
      </c>
      <c r="H28" s="13">
        <v>4449.9636363999998</v>
      </c>
      <c r="I28" s="8">
        <v>5443.230260483334</v>
      </c>
    </row>
    <row r="29" spans="1:9" x14ac:dyDescent="0.2">
      <c r="A29" s="86">
        <v>2013</v>
      </c>
      <c r="B29" s="12"/>
      <c r="C29" s="13">
        <v>7880.8432955999997</v>
      </c>
      <c r="D29" s="13">
        <v>5838.9327485000003</v>
      </c>
      <c r="E29" s="13"/>
      <c r="F29" s="13">
        <v>6211.8353414000003</v>
      </c>
      <c r="G29" s="13"/>
      <c r="H29" s="13"/>
      <c r="I29" s="8">
        <v>6643.8704618333331</v>
      </c>
    </row>
    <row r="30" spans="1:9" x14ac:dyDescent="0.2">
      <c r="A30" s="86">
        <v>2014</v>
      </c>
      <c r="B30" s="12"/>
      <c r="C30" s="13"/>
      <c r="D30" s="13"/>
      <c r="E30" s="13"/>
      <c r="F30" s="13"/>
      <c r="G30" s="13"/>
      <c r="H30" s="13"/>
      <c r="I30" s="8"/>
    </row>
    <row r="31" spans="1:9" x14ac:dyDescent="0.2">
      <c r="A31" s="86">
        <v>2015</v>
      </c>
      <c r="B31" s="12"/>
      <c r="C31" s="13"/>
      <c r="D31" s="13"/>
      <c r="E31" s="13"/>
      <c r="F31" s="13"/>
      <c r="G31" s="13"/>
      <c r="H31" s="13"/>
      <c r="I31" s="8"/>
    </row>
    <row r="32" spans="1:9" x14ac:dyDescent="0.2">
      <c r="A32" s="86">
        <v>2016</v>
      </c>
      <c r="B32" s="12"/>
      <c r="C32" s="13"/>
      <c r="D32" s="13"/>
      <c r="E32" s="13"/>
      <c r="F32" s="13"/>
      <c r="G32" s="13"/>
      <c r="H32" s="13"/>
      <c r="I32" s="8"/>
    </row>
    <row r="33" spans="1:9" x14ac:dyDescent="0.2">
      <c r="A33" s="85" t="s">
        <v>20</v>
      </c>
      <c r="B33" s="14">
        <v>5436.7735719214297</v>
      </c>
      <c r="C33" s="15">
        <v>6254.2953865555546</v>
      </c>
      <c r="D33" s="15">
        <v>4735.6554423296293</v>
      </c>
      <c r="E33" s="15">
        <v>4858.3047086039987</v>
      </c>
      <c r="F33" s="15">
        <v>4799.0399931296297</v>
      </c>
      <c r="G33" s="15">
        <v>4592.8503771692303</v>
      </c>
      <c r="H33" s="15">
        <v>4279.0792366192309</v>
      </c>
      <c r="I33" s="6">
        <v>4998.9831130295606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Gráficos</vt:lpstr>
      </vt:variant>
      <vt:variant>
        <vt:i4>1</vt:i4>
      </vt:variant>
    </vt:vector>
  </HeadingPairs>
  <TitlesOfParts>
    <vt:vector size="3" baseType="lpstr">
      <vt:lpstr>datos</vt:lpstr>
      <vt:lpstr>Tabla</vt:lpstr>
      <vt:lpstr>Gráfico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dcterms:created xsi:type="dcterms:W3CDTF">2008-01-24T22:32:01Z</dcterms:created>
  <dcterms:modified xsi:type="dcterms:W3CDTF">2016-03-16T18:45:19Z</dcterms:modified>
</cp:coreProperties>
</file>